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sodra1\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F302" i="9"/>
  <c r="E302" i="9"/>
  <c r="B302" i="9"/>
  <c r="H301" i="9"/>
  <c r="G301" i="9"/>
  <c r="F301" i="9"/>
  <c r="E301" i="9"/>
  <c r="B301" i="9"/>
  <c r="H300" i="9"/>
  <c r="G300" i="9"/>
  <c r="F300" i="9"/>
  <c r="E300" i="9"/>
  <c r="B300" i="9"/>
  <c r="H299" i="9"/>
  <c r="G299" i="9"/>
  <c r="F299" i="9"/>
  <c r="E299" i="9"/>
  <c r="B299" i="9"/>
  <c r="H298" i="9"/>
  <c r="G298" i="9"/>
  <c r="F298" i="9"/>
  <c r="E298" i="9"/>
  <c r="B298" i="9"/>
  <c r="H297" i="9"/>
  <c r="G297" i="9"/>
  <c r="F297" i="9"/>
  <c r="E297" i="9"/>
  <c r="B297" i="9"/>
  <c r="H296" i="9"/>
  <c r="G296" i="9"/>
  <c r="F296" i="9"/>
  <c r="E296" i="9"/>
  <c r="B296" i="9"/>
  <c r="H295" i="9"/>
  <c r="G295" i="9"/>
  <c r="F295" i="9"/>
  <c r="E295" i="9"/>
  <c r="B295" i="9"/>
  <c r="H294" i="9"/>
  <c r="G294" i="9"/>
  <c r="F294" i="9"/>
  <c r="E294" i="9"/>
  <c r="B294" i="9"/>
  <c r="H293" i="9"/>
  <c r="G293" i="9"/>
  <c r="F293" i="9"/>
  <c r="E293" i="9"/>
  <c r="B293" i="9"/>
  <c r="H292" i="9"/>
  <c r="G292" i="9"/>
  <c r="F292" i="9"/>
  <c r="E292" i="9"/>
  <c r="B292" i="9"/>
  <c r="H291" i="9"/>
  <c r="G291" i="9"/>
  <c r="F291" i="9"/>
  <c r="E291" i="9"/>
  <c r="B291" i="9"/>
  <c r="F290" i="9"/>
  <c r="F289" i="9"/>
  <c r="H288" i="9"/>
  <c r="G288" i="9"/>
  <c r="F288" i="9"/>
  <c r="E288" i="9"/>
  <c r="B288" i="9"/>
  <c r="H287" i="9"/>
  <c r="G287" i="9"/>
  <c r="F287" i="9"/>
  <c r="E287" i="9"/>
  <c r="B287" i="9"/>
  <c r="H286" i="9"/>
  <c r="G286" i="9"/>
  <c r="F286" i="9"/>
  <c r="E286" i="9"/>
  <c r="B286" i="9"/>
  <c r="H285" i="9"/>
  <c r="G285" i="9"/>
  <c r="F285" i="9"/>
  <c r="E285" i="9"/>
  <c r="B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c r="E217" i="9"/>
  <c r="B217" i="9"/>
  <c r="M216" i="9"/>
  <c r="L216" i="9"/>
  <c r="F216" i="9"/>
  <c r="E216" i="9"/>
  <c r="B216" i="9"/>
  <c r="M215" i="9"/>
  <c r="L215" i="9"/>
  <c r="F215" i="9"/>
  <c r="E215" i="9"/>
  <c r="B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50" i="8"/>
  <c r="D49" i="8"/>
  <c r="D44" i="8"/>
  <c r="D43"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G310" i="9" s="1"/>
  <c r="E310" i="9" s="1"/>
  <c r="B310" i="9" s="1"/>
  <c r="F205" i="5"/>
  <c r="F204" i="5"/>
  <c r="F203" i="5"/>
  <c r="F202" i="5"/>
  <c r="F201" i="5"/>
  <c r="F200" i="5"/>
  <c r="F199" i="5"/>
  <c r="E198" i="5"/>
  <c r="D198" i="5"/>
  <c r="F198" i="5" s="1"/>
  <c r="F197" i="5"/>
  <c r="F196" i="5"/>
  <c r="F195" i="5"/>
  <c r="F194" i="5"/>
  <c r="F193" i="5"/>
  <c r="F192" i="5"/>
  <c r="E191" i="5"/>
  <c r="D191" i="5"/>
  <c r="F191" i="5" s="1"/>
  <c r="E190" i="5"/>
  <c r="H309" i="9" s="1"/>
  <c r="D190" i="5"/>
  <c r="G309" i="9" s="1"/>
  <c r="E309" i="9" s="1"/>
  <c r="B309" i="9" s="1"/>
  <c r="F189" i="5"/>
  <c r="F188" i="5"/>
  <c r="F187" i="5"/>
  <c r="F186" i="5"/>
  <c r="F185" i="5"/>
  <c r="F184" i="5"/>
  <c r="F183" i="5"/>
  <c r="F182" i="5"/>
  <c r="F181" i="5"/>
  <c r="E180" i="5"/>
  <c r="D180" i="5"/>
  <c r="F180" i="5" s="1"/>
  <c r="F179" i="5"/>
  <c r="F178" i="5"/>
  <c r="E177" i="5"/>
  <c r="H307" i="9" s="1"/>
  <c r="D177" i="5"/>
  <c r="G307" i="9" s="1"/>
  <c r="E307" i="9" s="1"/>
  <c r="B307" i="9" s="1"/>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E289" i="9" s="1"/>
  <c r="B289" i="9" s="1"/>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E636" i="4" s="1"/>
  <c r="D528" i="4"/>
  <c r="D636" i="4" s="1"/>
  <c r="F636"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D635" i="4" s="1"/>
  <c r="F635" i="4" s="1"/>
  <c r="E418" i="4"/>
  <c r="D418" i="4"/>
  <c r="F418" i="4" s="1"/>
  <c r="E417" i="4"/>
  <c r="D417" i="4"/>
  <c r="D644" i="4" s="1"/>
  <c r="E416" i="4"/>
  <c r="E643" i="4" s="1"/>
  <c r="D416" i="4"/>
  <c r="D643" i="4" s="1"/>
  <c r="F643" i="4" s="1"/>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E408" i="4" s="1"/>
  <c r="D350" i="4"/>
  <c r="D408" i="4" s="1"/>
  <c r="F408" i="4" s="1"/>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D407" i="4" s="1"/>
  <c r="F407"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D289" i="4" s="1"/>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H1580" i="1" s="1"/>
  <c r="C1579" i="1"/>
  <c r="H1579" i="1" s="1"/>
  <c r="C1578" i="1"/>
  <c r="H1578" i="1" s="1"/>
  <c r="C1577" i="1"/>
  <c r="H1577" i="1" s="1"/>
  <c r="C1576" i="1"/>
  <c r="H1576"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60" i="1"/>
  <c r="H1560"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40" i="1"/>
  <c r="H1540"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4" i="1"/>
  <c r="H1524" i="1" s="1"/>
  <c r="C1523" i="1"/>
  <c r="H1523" i="1" s="1"/>
  <c r="C1522" i="1"/>
  <c r="H1522" i="1" s="1"/>
  <c r="C1521" i="1"/>
  <c r="H1521" i="1" s="1"/>
  <c r="C1520" i="1"/>
  <c r="H1520" i="1" s="1"/>
  <c r="C1519" i="1"/>
  <c r="H1519" i="1" s="1"/>
  <c r="C1518" i="1"/>
  <c r="H1518"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3" i="1"/>
  <c r="H1483" i="1" s="1"/>
  <c r="C1482" i="1"/>
  <c r="H1482" i="1" s="1"/>
  <c r="C1481" i="1"/>
  <c r="H1481" i="1" s="1"/>
  <c r="C1480" i="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C1445" i="1"/>
  <c r="J1445" i="1" s="1"/>
  <c r="D1444" i="1"/>
  <c r="C1444" i="1"/>
  <c r="J1444" i="1" s="1"/>
  <c r="D1443" i="1"/>
  <c r="C1443" i="1"/>
  <c r="J1443" i="1" s="1"/>
  <c r="D1442" i="1"/>
  <c r="C1442" i="1"/>
  <c r="J1442" i="1" s="1"/>
  <c r="D1441" i="1"/>
  <c r="C1441" i="1"/>
  <c r="J1441" i="1" s="1"/>
  <c r="D1440" i="1"/>
  <c r="C1440" i="1"/>
  <c r="J1440" i="1" s="1"/>
  <c r="D1439" i="1"/>
  <c r="C1439" i="1"/>
  <c r="J1439" i="1" s="1"/>
  <c r="D1438" i="1"/>
  <c r="C1438" i="1"/>
  <c r="H1438" i="1" s="1"/>
  <c r="D1437" i="1"/>
  <c r="C1437" i="1"/>
  <c r="H1437" i="1" s="1"/>
  <c r="D1436" i="1"/>
  <c r="C1436" i="1"/>
  <c r="H1436" i="1" s="1"/>
  <c r="D1435" i="1"/>
  <c r="D1434" i="1"/>
  <c r="C1434" i="1"/>
  <c r="H1434" i="1" s="1"/>
  <c r="D1433" i="1"/>
  <c r="C1433" i="1"/>
  <c r="H1433" i="1" s="1"/>
  <c r="D1432" i="1"/>
  <c r="C1432" i="1"/>
  <c r="H1432" i="1" s="1"/>
  <c r="D1431" i="1"/>
  <c r="C1431" i="1"/>
  <c r="H1431" i="1" s="1"/>
  <c r="D1430" i="1"/>
  <c r="C1430" i="1"/>
  <c r="H1430" i="1" s="1"/>
  <c r="D1429" i="1"/>
  <c r="C1429" i="1"/>
  <c r="H1429" i="1" s="1"/>
  <c r="D1428" i="1"/>
  <c r="C1428" i="1"/>
  <c r="H1428" i="1" s="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H1401" i="1" s="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8" i="3"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C638" i="1"/>
  <c r="D637" i="1"/>
  <c r="C637" i="1"/>
  <c r="H637"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C415" i="1"/>
  <c r="H415" i="1" s="1"/>
  <c r="D414" i="1"/>
  <c r="C414" i="1"/>
  <c r="H414" i="1" s="1"/>
  <c r="D413" i="1"/>
  <c r="C413" i="1"/>
  <c r="H413" i="1" s="1"/>
  <c r="D412" i="1"/>
  <c r="C412" i="1"/>
  <c r="H412" i="1" s="1"/>
  <c r="D411" i="1"/>
  <c r="C411" i="1"/>
  <c r="H411"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644" i="4" l="1"/>
  <c r="D638" i="1" s="1"/>
  <c r="H638"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H622" i="1"/>
  <c r="G622" i="1"/>
  <c r="G623" i="1"/>
  <c r="G624" i="1"/>
  <c r="G625" i="1"/>
  <c r="G626" i="1"/>
  <c r="G627" i="1"/>
  <c r="G628" i="1"/>
  <c r="G629" i="1"/>
  <c r="G630" i="1"/>
  <c r="G631" i="1"/>
  <c r="G632" i="1"/>
  <c r="G637" i="1"/>
  <c r="G63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M3" i="9"/>
  <c r="G984" i="1"/>
  <c r="H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H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6"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3"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D412" i="4"/>
  <c r="D290" i="4"/>
  <c r="E412" i="4"/>
  <c r="E290" i="4"/>
  <c r="D286" i="1" s="1"/>
  <c r="F6" i="4"/>
  <c r="D413" i="4"/>
  <c r="D291" i="4"/>
  <c r="F289" i="4"/>
  <c r="E413" i="4"/>
  <c r="E291" i="4"/>
  <c r="D287" i="1" s="1"/>
  <c r="F151" i="4"/>
  <c r="H21" i="9"/>
  <c r="G21" i="9"/>
  <c r="E21" i="9" s="1"/>
  <c r="F152" i="4"/>
  <c r="F298" i="4"/>
  <c r="F350" i="4"/>
  <c r="F416" i="4"/>
  <c r="F417" i="4"/>
  <c r="F420" i="4"/>
  <c r="F528" i="4"/>
  <c r="F603" i="4"/>
  <c r="G284" i="9"/>
  <c r="E284" i="9" s="1"/>
  <c r="B284" i="9" s="1"/>
  <c r="G278" i="9"/>
  <c r="E278" i="9" s="1"/>
  <c r="F6" i="5"/>
  <c r="F88" i="5"/>
  <c r="F149" i="5"/>
  <c r="F177" i="5"/>
  <c r="F190" i="5"/>
  <c r="F206" i="5"/>
  <c r="F5" i="6"/>
  <c r="D141" i="6"/>
  <c r="B315" i="9"/>
  <c r="E314" i="9"/>
  <c r="I10" i="3" s="1"/>
  <c r="D42" i="8"/>
  <c r="H19" i="9"/>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F644" i="4" l="1"/>
  <c r="K1450" i="9"/>
  <c r="G313" i="9"/>
  <c r="E313" i="9" s="1"/>
  <c r="B313" i="9" s="1"/>
  <c r="I34" i="3"/>
  <c r="C1517" i="1"/>
  <c r="G312" i="9"/>
  <c r="E312" i="9" s="1"/>
  <c r="F141" i="6"/>
  <c r="H28" i="3"/>
  <c r="C1435" i="1"/>
  <c r="G317" i="9"/>
  <c r="E317" i="9" s="1"/>
  <c r="B278" i="9"/>
  <c r="E277" i="9"/>
  <c r="I8" i="3" s="1"/>
  <c r="B21" i="9"/>
  <c r="E640" i="4"/>
  <c r="E415" i="4"/>
  <c r="D410" i="1" s="1"/>
  <c r="D408" i="1"/>
  <c r="F291" i="4"/>
  <c r="C287" i="1"/>
  <c r="D640" i="4"/>
  <c r="D415" i="4"/>
  <c r="F413" i="4"/>
  <c r="C408" i="1"/>
  <c r="E639" i="4"/>
  <c r="E414" i="4"/>
  <c r="D409" i="1" s="1"/>
  <c r="D407" i="1"/>
  <c r="F290" i="4"/>
  <c r="C286" i="1"/>
  <c r="D639" i="4"/>
  <c r="D414" i="4"/>
  <c r="F412" i="4"/>
  <c r="C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H407" i="1" l="1"/>
  <c r="G407" i="1"/>
  <c r="F414" i="4"/>
  <c r="C409" i="1"/>
  <c r="D641" i="4"/>
  <c r="F639" i="4"/>
  <c r="C633" i="1"/>
  <c r="H286" i="1"/>
  <c r="G286" i="1"/>
  <c r="E641" i="4"/>
  <c r="D633" i="1"/>
  <c r="H408" i="1"/>
  <c r="G408" i="1"/>
  <c r="F415" i="4"/>
  <c r="C410" i="1"/>
  <c r="D642" i="4"/>
  <c r="F640" i="4"/>
  <c r="C634" i="1"/>
  <c r="H287" i="1"/>
  <c r="G287" i="1"/>
  <c r="E642" i="4"/>
  <c r="D634" i="1"/>
  <c r="B317" i="9"/>
  <c r="E316" i="9"/>
  <c r="H1435" i="1"/>
  <c r="G1435" i="1"/>
  <c r="H9" i="3"/>
  <c r="B312" i="9"/>
  <c r="E311" i="9"/>
  <c r="H1517" i="1"/>
  <c r="G1517" i="1"/>
  <c r="H11" i="3"/>
  <c r="N3" i="9" l="1"/>
  <c r="I11" i="3"/>
  <c r="K3" i="9"/>
  <c r="I9" i="3"/>
  <c r="E646" i="4"/>
  <c r="D636" i="1"/>
  <c r="H634" i="1"/>
  <c r="G634" i="1"/>
  <c r="D646" i="4"/>
  <c r="F642" i="4"/>
  <c r="C636" i="1"/>
  <c r="H410" i="1"/>
  <c r="G410" i="1"/>
  <c r="E645" i="4"/>
  <c r="D635" i="1"/>
  <c r="H633" i="1"/>
  <c r="G633" i="1"/>
  <c r="D645" i="4"/>
  <c r="F641" i="4"/>
  <c r="C635" i="1"/>
  <c r="G276" i="9"/>
  <c r="E276" i="9" s="1"/>
  <c r="B276" i="9" s="1"/>
  <c r="H409" i="1"/>
  <c r="G409" i="1"/>
  <c r="H635" i="1" l="1"/>
  <c r="G635" i="1"/>
  <c r="F645" i="4"/>
  <c r="H18" i="3"/>
  <c r="C639" i="1"/>
  <c r="I18" i="3"/>
  <c r="D639" i="1"/>
  <c r="H636" i="1"/>
  <c r="G636" i="1"/>
  <c r="F646" i="4"/>
  <c r="H19" i="3"/>
  <c r="C640" i="1"/>
  <c r="I19" i="3"/>
  <c r="D640" i="1"/>
  <c r="H7" i="3" s="1"/>
  <c r="J3" i="9" l="1"/>
  <c r="H640" i="1"/>
  <c r="G640" i="1"/>
  <c r="H639" i="1"/>
  <c r="G639" i="1"/>
  <c r="H274" i="9" l="1"/>
  <c r="G274" i="9"/>
  <c r="E274" i="9" s="1"/>
  <c r="M272" i="9"/>
  <c r="L272" i="9"/>
  <c r="F272" i="9" s="1"/>
  <c r="H18" i="9"/>
  <c r="G18" i="9"/>
  <c r="E18" i="9" s="1"/>
  <c r="B18" i="9" s="1"/>
  <c r="J17" i="9"/>
  <c r="I17" i="9"/>
  <c r="H17" i="9"/>
  <c r="G17" i="9"/>
  <c r="E17" i="9" s="1"/>
  <c r="B17" i="9" s="1"/>
  <c r="M16" i="9"/>
  <c r="L16" i="9"/>
  <c r="F16" i="9" s="1"/>
  <c r="H16" i="9"/>
  <c r="G16" i="9"/>
  <c r="E16" i="9" s="1"/>
  <c r="B16" i="9" s="1"/>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F15" i="9" l="1"/>
  <c r="F14" i="9" s="1"/>
  <c r="E15" i="9"/>
  <c r="E13" i="9"/>
  <c r="B13" i="9" s="1"/>
  <c r="E12" i="9"/>
  <c r="B12" i="9" s="1"/>
  <c r="E11" i="9"/>
  <c r="B11" i="9" s="1"/>
  <c r="E10" i="9"/>
  <c r="B10" i="9" s="1"/>
  <c r="E9" i="9"/>
  <c r="B9" i="9" s="1"/>
  <c r="E8" i="9"/>
  <c r="B8" i="9" s="1"/>
  <c r="E7" i="9"/>
  <c r="B7" i="9" s="1"/>
  <c r="E6" i="9"/>
  <c r="B6" i="9" s="1"/>
  <c r="E5" i="9"/>
  <c r="B272" i="9"/>
  <c r="F20" i="9"/>
  <c r="B274" i="9"/>
  <c r="E20" i="9"/>
  <c r="I7" i="3" s="1"/>
  <c r="B5" i="9" l="1"/>
  <c r="E4" i="9"/>
  <c r="B15" i="9"/>
  <c r="E14" i="9"/>
  <c r="F3" i="9"/>
  <c r="E3" i="9" l="1"/>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<sst xmlns="http://schemas.openxmlformats.org/spreadsheetml/2006/main" count="4357" uniqueCount="3421">
  <si>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</si>
  <si>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</si>
  <si>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</si>
  <si>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</si>
  <si>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</si>
  <si>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</si>
  <si>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</si>
  <si>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</si>
  <si>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</si>
  <si>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</si>
  <si>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</si>
  <si>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</si>
  <si>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</si>
  <si>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</si>
  <si>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</si>
  <si>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</si>
  <si>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</si>
  <si>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</si>
  <si>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</si>
  <si>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</si>
  <si>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</si>
  <si>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</si>
  <si>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</si>
  <si>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</si>
  <si>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</si>
  <si>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</si>
  <si>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</si>
  <si>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</si>
  <si>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</si>
  <si>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</si>
  <si>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</si>
  <si>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ODRA</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</si>
  <si>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</si>
  <si>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</si>
  <si>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</si>
  <si>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</si>
  <si>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</si>
  <si>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</si>
  <si>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</si>
  <si>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</si>
  <si>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</si>
  <si>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</si>
  <si>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</si>
  <si>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</si>
  <si>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</si>
  <si>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</si>
  <si>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</si>
  <si>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</si>
  <si>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</si>
  <si>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14656 - O.Š. ODRA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</si>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</sst>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363713.51000000007</v>
      </c>
      <c r="D2" s="6">
        <f>'PR-RAS'!E6</f>
        <v>407438.5</v>
      </c>
      <c r="E2" s="6">
        <v>0</v>
      </c>
      <c r="F2" s="6">
        <v>0</v>
      </c>
      <c r="G2" s="7">
        <f t="shared" ref="G2:G264" si="0">(B2/1000)*(C2*1+D2*2)</f>
        <v>1178.59051</v>
      </c>
      <c r="H2" s="7">
        <f t="shared" ref="H2:H264" si="1">ABS(C2-ROUND(C2,0))+ABS(D2-ROUND(D2,0))</f>
        <v>0.98999999993247911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286927.24000000005</v>
      </c>
      <c r="D46" s="1">
        <f>'PR-RAS'!E50</f>
        <v>305459.59000000003</v>
      </c>
      <c r="E46" s="1">
        <v>0</v>
      </c>
      <c r="F46" s="1">
        <v>0</v>
      </c>
      <c r="G46" s="2">
        <f t="shared" si="0"/>
        <v>40403.088900000002</v>
      </c>
      <c r="H46" s="2">
        <f t="shared" si="1"/>
        <v>0.65000000002328306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264120.03000000003</v>
      </c>
      <c r="D64" s="1">
        <f>'PR-RAS'!E68</f>
        <v>282892.82</v>
      </c>
      <c r="E64" s="1">
        <v>0</v>
      </c>
      <c r="F64" s="1">
        <v>0</v>
      </c>
      <c r="G64" s="2">
        <f t="shared" si="0"/>
        <v>52284.057210000006</v>
      </c>
      <c r="H64" s="2">
        <f t="shared" si="1"/>
        <v>0.21000000002095476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264120.03000000003</v>
      </c>
      <c r="D65" s="1">
        <f>'PR-RAS'!E69</f>
        <v>254132.83</v>
      </c>
      <c r="E65" s="1">
        <v>0</v>
      </c>
      <c r="F65" s="1">
        <v>0</v>
      </c>
      <c r="G65" s="2">
        <f t="shared" si="0"/>
        <v>49432.684159999997</v>
      </c>
      <c r="H65" s="2">
        <f t="shared" si="1"/>
        <v>0.20000000004074536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28759.99</v>
      </c>
      <c r="E66" s="1">
        <v>0</v>
      </c>
      <c r="F66" s="1">
        <v>0</v>
      </c>
      <c r="G66" s="2">
        <f t="shared" si="0"/>
        <v>3738.7987000000003</v>
      </c>
      <c r="H66" s="2">
        <f t="shared" si="1"/>
        <v>9.9999999983992893E-3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8551.2000000000007</v>
      </c>
      <c r="D70" s="1">
        <f>'PR-RAS'!E74</f>
        <v>0</v>
      </c>
      <c r="E70" s="1">
        <v>0</v>
      </c>
      <c r="F70" s="1">
        <v>0</v>
      </c>
      <c r="G70" s="2">
        <f t="shared" si="0"/>
        <v>590.03280000000007</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8551.2000000000007</v>
      </c>
      <c r="D71" s="1">
        <f>'PR-RAS'!E75</f>
        <v>0</v>
      </c>
      <c r="E71" s="1">
        <v>0</v>
      </c>
      <c r="F71" s="1">
        <v>0</v>
      </c>
      <c r="G71" s="2">
        <f t="shared" si="0"/>
        <v>598.58400000000006</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14256.01</v>
      </c>
      <c r="D73" s="1">
        <f>'PR-RAS'!E77</f>
        <v>22566.77</v>
      </c>
      <c r="E73" s="1">
        <v>0</v>
      </c>
      <c r="F73" s="1">
        <v>0</v>
      </c>
      <c r="G73" s="2">
        <f t="shared" si="0"/>
        <v>4276.0475999999999</v>
      </c>
      <c r="H73" s="2">
        <f t="shared" si="1"/>
        <v>0.23999999999978172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4771.33</v>
      </c>
      <c r="D74" s="1">
        <f>'PR-RAS'!E78</f>
        <v>2317.36</v>
      </c>
      <c r="E74" s="1">
        <v>0</v>
      </c>
      <c r="F74" s="1">
        <v>0</v>
      </c>
      <c r="G74" s="2">
        <f t="shared" si="0"/>
        <v>686.64164999999991</v>
      </c>
      <c r="H74" s="2">
        <f t="shared" si="1"/>
        <v>0.69000000000005457</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9484.68</v>
      </c>
      <c r="D76" s="1">
        <f>'PR-RAS'!E80</f>
        <v>20249.41</v>
      </c>
      <c r="E76" s="1">
        <v>0</v>
      </c>
      <c r="F76" s="1">
        <v>0</v>
      </c>
      <c r="G76" s="2">
        <f t="shared" si="0"/>
        <v>3748.7624999999998</v>
      </c>
      <c r="H76" s="2">
        <f t="shared" si="1"/>
        <v>0.72999999999956344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22008.95</v>
      </c>
      <c r="D102" s="1">
        <f>'PR-RAS'!E106</f>
        <v>18415.349999999999</v>
      </c>
      <c r="E102" s="1">
        <v>0</v>
      </c>
      <c r="F102" s="1">
        <v>0</v>
      </c>
      <c r="G102" s="2">
        <f t="shared" si="0"/>
        <v>5942.80465</v>
      </c>
      <c r="H102" s="2">
        <f t="shared" si="1"/>
        <v>0.39999999999781721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22008.95</v>
      </c>
      <c r="D108" s="1">
        <f>'PR-RAS'!E112</f>
        <v>18415.349999999999</v>
      </c>
      <c r="E108" s="1">
        <v>0</v>
      </c>
      <c r="F108" s="1">
        <v>0</v>
      </c>
      <c r="G108" s="2">
        <f t="shared" si="0"/>
        <v>6295.8425499999994</v>
      </c>
      <c r="H108" s="2">
        <f t="shared" si="1"/>
        <v>0.39999999999781721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22008.95</v>
      </c>
      <c r="D113" s="1">
        <f>'PR-RAS'!E117</f>
        <v>18415.349999999999</v>
      </c>
      <c r="E113" s="1">
        <v>0</v>
      </c>
      <c r="F113" s="1">
        <v>0</v>
      </c>
      <c r="G113" s="2">
        <f t="shared" si="0"/>
        <v>6590.0407999999998</v>
      </c>
      <c r="H113" s="2">
        <f t="shared" si="1"/>
        <v>0.39999999999781721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550.21</v>
      </c>
      <c r="D120" s="1">
        <f>'PR-RAS'!E124</f>
        <v>733.81</v>
      </c>
      <c r="E120" s="1">
        <v>0</v>
      </c>
      <c r="F120" s="1">
        <v>0</v>
      </c>
      <c r="G120" s="2">
        <f t="shared" si="0"/>
        <v>240.12176999999997</v>
      </c>
      <c r="H120" s="2">
        <f t="shared" si="1"/>
        <v>0.40000000000009095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550.21</v>
      </c>
      <c r="D121" s="1">
        <f>'PR-RAS'!E125</f>
        <v>733.81</v>
      </c>
      <c r="E121" s="1">
        <v>0</v>
      </c>
      <c r="F121" s="1">
        <v>0</v>
      </c>
      <c r="G121" s="2">
        <f t="shared" si="0"/>
        <v>242.13959999999997</v>
      </c>
      <c r="H121" s="2">
        <f t="shared" si="1"/>
        <v>0.40000000000009095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134</v>
      </c>
      <c r="E122" s="1">
        <v>0</v>
      </c>
      <c r="F122" s="1">
        <v>0</v>
      </c>
      <c r="G122" s="2">
        <f t="shared" si="0"/>
        <v>32.427999999999997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550.21</v>
      </c>
      <c r="D123" s="1">
        <f>'PR-RAS'!E127</f>
        <v>599.80999999999995</v>
      </c>
      <c r="E123" s="1">
        <v>0</v>
      </c>
      <c r="F123" s="1">
        <v>0</v>
      </c>
      <c r="G123" s="2">
        <f t="shared" si="0"/>
        <v>213.47925999999998</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54227.11</v>
      </c>
      <c r="D129" s="1">
        <f>'PR-RAS'!E133</f>
        <v>82829.75</v>
      </c>
      <c r="E129" s="1">
        <v>0</v>
      </c>
      <c r="F129" s="1">
        <v>0</v>
      </c>
      <c r="G129" s="2">
        <f t="shared" si="0"/>
        <v>28145.486079999999</v>
      </c>
      <c r="H129" s="2">
        <f t="shared" si="1"/>
        <v>0.36000000000058208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54227.11</v>
      </c>
      <c r="D130" s="1">
        <f>'PR-RAS'!E134</f>
        <v>82829.75</v>
      </c>
      <c r="E130" s="1">
        <v>0</v>
      </c>
      <c r="F130" s="1">
        <v>0</v>
      </c>
      <c r="G130" s="2">
        <f t="shared" si="0"/>
        <v>28365.37269</v>
      </c>
      <c r="H130" s="2">
        <f t="shared" si="1"/>
        <v>0.36000000000058208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54227.11</v>
      </c>
      <c r="D131" s="1">
        <f>'PR-RAS'!E135</f>
        <v>82829.75</v>
      </c>
      <c r="E131" s="1">
        <v>0</v>
      </c>
      <c r="F131" s="1">
        <v>0</v>
      </c>
      <c r="G131" s="2">
        <f t="shared" si="0"/>
        <v>28585.259299999998</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345670.07</v>
      </c>
      <c r="D147" s="1">
        <f>'PR-RAS'!E151</f>
        <v>353816.19000000006</v>
      </c>
      <c r="E147" s="1">
        <v>0</v>
      </c>
      <c r="F147" s="1">
        <v>0</v>
      </c>
      <c r="G147" s="2">
        <f t="shared" si="0"/>
        <v>153782.15770000001</v>
      </c>
      <c r="H147" s="2">
        <f t="shared" si="1"/>
        <v>0.26000000006752089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266814.93</v>
      </c>
      <c r="D148" s="1">
        <f>'PR-RAS'!E152</f>
        <v>243289.16</v>
      </c>
      <c r="E148" s="1">
        <v>0</v>
      </c>
      <c r="F148" s="1">
        <v>0</v>
      </c>
      <c r="G148" s="2">
        <f t="shared" si="0"/>
        <v>110748.80774999999</v>
      </c>
      <c r="H148" s="2">
        <f t="shared" si="1"/>
        <v>0.23000000001047738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228085.81999999998</v>
      </c>
      <c r="D149" s="1">
        <f>'PR-RAS'!E153</f>
        <v>207740.46000000002</v>
      </c>
      <c r="E149" s="1">
        <v>0</v>
      </c>
      <c r="F149" s="1">
        <v>0</v>
      </c>
      <c r="G149" s="2">
        <f t="shared" si="0"/>
        <v>95247.877519999995</v>
      </c>
      <c r="H149" s="2">
        <f t="shared" si="1"/>
        <v>0.64000000004307367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220065.3</v>
      </c>
      <c r="D150" s="1">
        <f>'PR-RAS'!E154</f>
        <v>202431.51</v>
      </c>
      <c r="E150" s="1">
        <v>0</v>
      </c>
      <c r="F150" s="1">
        <v>0</v>
      </c>
      <c r="G150" s="2">
        <f t="shared" si="0"/>
        <v>93114.319680000001</v>
      </c>
      <c r="H150" s="2">
        <f t="shared" si="1"/>
        <v>0.78999999997904524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7207.33</v>
      </c>
      <c r="D152" s="1">
        <f>'PR-RAS'!E156</f>
        <v>4676.41</v>
      </c>
      <c r="E152" s="1">
        <v>0</v>
      </c>
      <c r="F152" s="1">
        <v>0</v>
      </c>
      <c r="G152" s="2">
        <f t="shared" si="0"/>
        <v>2500.5826500000003</v>
      </c>
      <c r="H152" s="2">
        <f t="shared" si="1"/>
        <v>0.73999999999978172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813.19</v>
      </c>
      <c r="D153" s="1">
        <f>'PR-RAS'!E157</f>
        <v>632.54</v>
      </c>
      <c r="E153" s="1">
        <v>0</v>
      </c>
      <c r="F153" s="1">
        <v>0</v>
      </c>
      <c r="G153" s="2">
        <f t="shared" si="0"/>
        <v>315.89704</v>
      </c>
      <c r="H153" s="2">
        <f t="shared" si="1"/>
        <v>0.65000000000009095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1845.51</v>
      </c>
      <c r="D154" s="1">
        <f>'PR-RAS'!E158</f>
        <v>951.3</v>
      </c>
      <c r="E154" s="1">
        <v>0</v>
      </c>
      <c r="F154" s="1">
        <v>0</v>
      </c>
      <c r="G154" s="2">
        <f t="shared" si="0"/>
        <v>573.46082999999999</v>
      </c>
      <c r="H154" s="2">
        <f t="shared" si="1"/>
        <v>0.78999999999996362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36883.599999999999</v>
      </c>
      <c r="D155" s="1">
        <f>'PR-RAS'!E159</f>
        <v>34597.4</v>
      </c>
      <c r="E155" s="1">
        <v>0</v>
      </c>
      <c r="F155" s="1">
        <v>0</v>
      </c>
      <c r="G155" s="2">
        <f t="shared" si="0"/>
        <v>16336.0736</v>
      </c>
      <c r="H155" s="2">
        <f t="shared" si="1"/>
        <v>0.80000000000291038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36883.599999999999</v>
      </c>
      <c r="D157" s="1">
        <f>'PR-RAS'!E161</f>
        <v>34597.4</v>
      </c>
      <c r="E157" s="1">
        <v>0</v>
      </c>
      <c r="F157" s="1">
        <v>0</v>
      </c>
      <c r="G157" s="2">
        <f t="shared" si="0"/>
        <v>16548.2304</v>
      </c>
      <c r="H157" s="2">
        <f t="shared" si="1"/>
        <v>0.80000000000291038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78467.310000000027</v>
      </c>
      <c r="D159" s="1">
        <f>'PR-RAS'!E163</f>
        <v>89589.04</v>
      </c>
      <c r="E159" s="1">
        <v>0</v>
      </c>
      <c r="F159" s="1">
        <v>0</v>
      </c>
      <c r="G159" s="2">
        <f t="shared" si="0"/>
        <v>40707.971620000004</v>
      </c>
      <c r="H159" s="2">
        <f t="shared" si="1"/>
        <v>0.35000000002037268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12029.310000000001</v>
      </c>
      <c r="D160" s="1">
        <f>'PR-RAS'!E164</f>
        <v>15309.54</v>
      </c>
      <c r="E160" s="1">
        <v>0</v>
      </c>
      <c r="F160" s="1">
        <v>0</v>
      </c>
      <c r="G160" s="2">
        <f t="shared" si="0"/>
        <v>6781.0940099999998</v>
      </c>
      <c r="H160" s="2">
        <f t="shared" si="1"/>
        <v>0.77000000000043656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1542.11</v>
      </c>
      <c r="D161" s="1">
        <f>'PR-RAS'!E165</f>
        <v>4987.54</v>
      </c>
      <c r="E161" s="1">
        <v>0</v>
      </c>
      <c r="F161" s="1">
        <v>0</v>
      </c>
      <c r="G161" s="2">
        <f t="shared" si="0"/>
        <v>1842.7504000000001</v>
      </c>
      <c r="H161" s="2">
        <f t="shared" si="1"/>
        <v>0.56999999999993634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9002.2000000000007</v>
      </c>
      <c r="D162" s="1">
        <f>'PR-RAS'!E166</f>
        <v>9850.5</v>
      </c>
      <c r="E162" s="1">
        <v>0</v>
      </c>
      <c r="F162" s="1">
        <v>0</v>
      </c>
      <c r="G162" s="2">
        <f t="shared" si="0"/>
        <v>4621.2152000000006</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135</v>
      </c>
      <c r="D163" s="1">
        <f>'PR-RAS'!E167</f>
        <v>471.5</v>
      </c>
      <c r="E163" s="1">
        <v>0</v>
      </c>
      <c r="F163" s="1">
        <v>0</v>
      </c>
      <c r="G163" s="2">
        <f t="shared" si="0"/>
        <v>174.636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1350</v>
      </c>
      <c r="D164" s="1">
        <f>'PR-RAS'!E168</f>
        <v>0</v>
      </c>
      <c r="E164" s="1">
        <v>0</v>
      </c>
      <c r="F164" s="1">
        <v>0</v>
      </c>
      <c r="G164" s="2">
        <f t="shared" si="0"/>
        <v>220.05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47224.80000000001</v>
      </c>
      <c r="D165" s="1">
        <f>'PR-RAS'!E169</f>
        <v>47822.429999999993</v>
      </c>
      <c r="E165" s="1">
        <v>0</v>
      </c>
      <c r="F165" s="1">
        <v>0</v>
      </c>
      <c r="G165" s="2">
        <f t="shared" si="0"/>
        <v>23430.624240000001</v>
      </c>
      <c r="H165" s="2">
        <f t="shared" si="1"/>
        <v>0.62999999998282874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2604.33</v>
      </c>
      <c r="D166" s="1">
        <f>'PR-RAS'!E170</f>
        <v>4449.13</v>
      </c>
      <c r="E166" s="1">
        <v>0</v>
      </c>
      <c r="F166" s="1">
        <v>0</v>
      </c>
      <c r="G166" s="2">
        <f t="shared" si="0"/>
        <v>1897.9273500000002</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24685.72</v>
      </c>
      <c r="D167" s="1">
        <f>'PR-RAS'!E171</f>
        <v>29638.16</v>
      </c>
      <c r="E167" s="1">
        <v>0</v>
      </c>
      <c r="F167" s="1">
        <v>0</v>
      </c>
      <c r="G167" s="2">
        <f t="shared" si="0"/>
        <v>13937.698640000002</v>
      </c>
      <c r="H167" s="2">
        <f t="shared" si="1"/>
        <v>0.43999999999869033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19154.38</v>
      </c>
      <c r="D168" s="1">
        <f>'PR-RAS'!E172</f>
        <v>11970.41</v>
      </c>
      <c r="E168" s="1">
        <v>0</v>
      </c>
      <c r="F168" s="1">
        <v>0</v>
      </c>
      <c r="G168" s="2">
        <f t="shared" si="0"/>
        <v>7196.8984</v>
      </c>
      <c r="H168" s="2">
        <f t="shared" si="1"/>
        <v>0.79000000000087311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40.96</v>
      </c>
      <c r="D169" s="1">
        <f>'PR-RAS'!E173</f>
        <v>8.6</v>
      </c>
      <c r="E169" s="1">
        <v>0</v>
      </c>
      <c r="F169" s="1">
        <v>0</v>
      </c>
      <c r="G169" s="2">
        <f t="shared" si="0"/>
        <v>9.77088</v>
      </c>
      <c r="H169" s="2">
        <f t="shared" si="1"/>
        <v>0.4399999999999995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739.41</v>
      </c>
      <c r="D170" s="1">
        <f>'PR-RAS'!E174</f>
        <v>1756.13</v>
      </c>
      <c r="E170" s="1">
        <v>0</v>
      </c>
      <c r="F170" s="1">
        <v>0</v>
      </c>
      <c r="G170" s="2">
        <f t="shared" si="0"/>
        <v>718.53223000000003</v>
      </c>
      <c r="H170" s="2">
        <f t="shared" si="1"/>
        <v>0.54000000000007731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18016.380000000005</v>
      </c>
      <c r="D173" s="1">
        <f>'PR-RAS'!E177</f>
        <v>24657.21</v>
      </c>
      <c r="E173" s="1">
        <v>0</v>
      </c>
      <c r="F173" s="1">
        <v>0</v>
      </c>
      <c r="G173" s="2">
        <f t="shared" si="0"/>
        <v>11580.8976</v>
      </c>
      <c r="H173" s="2">
        <f t="shared" si="1"/>
        <v>0.5900000000037835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844.72</v>
      </c>
      <c r="D174" s="1">
        <f>'PR-RAS'!E178</f>
        <v>9205.8700000000008</v>
      </c>
      <c r="E174" s="1">
        <v>0</v>
      </c>
      <c r="F174" s="1">
        <v>0</v>
      </c>
      <c r="G174" s="2">
        <f t="shared" si="0"/>
        <v>3331.3675800000001</v>
      </c>
      <c r="H174" s="2">
        <f t="shared" si="1"/>
        <v>0.40999999999917236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2632.57</v>
      </c>
      <c r="D175" s="1">
        <f>'PR-RAS'!E179</f>
        <v>9135.15</v>
      </c>
      <c r="E175" s="1">
        <v>0</v>
      </c>
      <c r="F175" s="1">
        <v>0</v>
      </c>
      <c r="G175" s="2">
        <f t="shared" si="0"/>
        <v>3637.0993799999997</v>
      </c>
      <c r="H175" s="2">
        <f t="shared" si="1"/>
        <v>0.57999999999947249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1647.05</v>
      </c>
      <c r="D177" s="1">
        <f>'PR-RAS'!E181</f>
        <v>2386.7600000000002</v>
      </c>
      <c r="E177" s="1">
        <v>0</v>
      </c>
      <c r="F177" s="1">
        <v>0</v>
      </c>
      <c r="G177" s="2">
        <f t="shared" si="0"/>
        <v>1130.0203200000001</v>
      </c>
      <c r="H177" s="2">
        <f t="shared" si="1"/>
        <v>0.28999999999973625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15.75</v>
      </c>
      <c r="D178" s="1">
        <f>'PR-RAS'!E182</f>
        <v>10.5</v>
      </c>
      <c r="E178" s="1">
        <v>0</v>
      </c>
      <c r="F178" s="1">
        <v>0</v>
      </c>
      <c r="G178" s="2">
        <f t="shared" si="0"/>
        <v>6.5047499999999996</v>
      </c>
      <c r="H178" s="2">
        <f t="shared" si="1"/>
        <v>0.75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3411.63</v>
      </c>
      <c r="D179" s="1">
        <f>'PR-RAS'!E183</f>
        <v>528.64</v>
      </c>
      <c r="E179" s="1">
        <v>0</v>
      </c>
      <c r="F179" s="1">
        <v>0</v>
      </c>
      <c r="G179" s="2">
        <f t="shared" si="0"/>
        <v>795.46597999999994</v>
      </c>
      <c r="H179" s="2">
        <f t="shared" si="1"/>
        <v>0.7299999999999045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8141.95</v>
      </c>
      <c r="D180" s="1">
        <f>'PR-RAS'!E184</f>
        <v>1572.05</v>
      </c>
      <c r="E180" s="1">
        <v>0</v>
      </c>
      <c r="F180" s="1">
        <v>0</v>
      </c>
      <c r="G180" s="2">
        <f t="shared" si="0"/>
        <v>2020.2029499999999</v>
      </c>
      <c r="H180" s="2">
        <f t="shared" si="1"/>
        <v>0.10000000000013642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605.97</v>
      </c>
      <c r="D181" s="1">
        <f>'PR-RAS'!E185</f>
        <v>583.66</v>
      </c>
      <c r="E181" s="1">
        <v>0</v>
      </c>
      <c r="F181" s="1">
        <v>0</v>
      </c>
      <c r="G181" s="2">
        <f t="shared" si="0"/>
        <v>319.19219999999996</v>
      </c>
      <c r="H181" s="2">
        <f t="shared" si="1"/>
        <v>0.37000000000000455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716.74</v>
      </c>
      <c r="D182" s="1">
        <f>'PR-RAS'!E186</f>
        <v>1234.58</v>
      </c>
      <c r="E182" s="1">
        <v>0</v>
      </c>
      <c r="F182" s="1">
        <v>0</v>
      </c>
      <c r="G182" s="2">
        <f t="shared" si="0"/>
        <v>576.64789999999994</v>
      </c>
      <c r="H182" s="2">
        <f t="shared" si="1"/>
        <v>0.68000000000006366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1196.82</v>
      </c>
      <c r="D184" s="1">
        <f>'PR-RAS'!E188</f>
        <v>1799.86</v>
      </c>
      <c r="E184" s="1">
        <v>0</v>
      </c>
      <c r="F184" s="1">
        <v>0</v>
      </c>
      <c r="G184" s="2">
        <f t="shared" si="0"/>
        <v>877.76681999999994</v>
      </c>
      <c r="H184" s="2">
        <f t="shared" si="1"/>
        <v>0.32000000000016371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1196.82</v>
      </c>
      <c r="D185" s="1">
        <f>'PR-RAS'!E189</f>
        <v>1344.6</v>
      </c>
      <c r="E185" s="1">
        <v>0</v>
      </c>
      <c r="F185" s="1">
        <v>0</v>
      </c>
      <c r="G185" s="2">
        <f t="shared" si="0"/>
        <v>715.02767999999992</v>
      </c>
      <c r="H185" s="2">
        <f t="shared" si="1"/>
        <v>0.58000000000015461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122.9</v>
      </c>
      <c r="E187" s="1">
        <v>0</v>
      </c>
      <c r="F187" s="1">
        <v>0</v>
      </c>
      <c r="G187" s="2">
        <f t="shared" si="0"/>
        <v>45.718800000000002</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133.09</v>
      </c>
      <c r="E188" s="1">
        <v>0</v>
      </c>
      <c r="F188" s="1">
        <v>0</v>
      </c>
      <c r="G188" s="2">
        <f t="shared" si="0"/>
        <v>49.775660000000002</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199.27</v>
      </c>
      <c r="E189" s="1">
        <v>0</v>
      </c>
      <c r="F189" s="1">
        <v>0</v>
      </c>
      <c r="G189" s="2">
        <f t="shared" si="0"/>
        <v>74.925520000000006</v>
      </c>
      <c r="H189" s="2">
        <f t="shared" si="1"/>
        <v>0.27000000000001023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387.83</v>
      </c>
      <c r="D192" s="1">
        <f>'PR-RAS'!E196</f>
        <v>414.4</v>
      </c>
      <c r="E192" s="1">
        <v>0</v>
      </c>
      <c r="F192" s="1">
        <v>0</v>
      </c>
      <c r="G192" s="2">
        <f t="shared" si="0"/>
        <v>232.37632999999997</v>
      </c>
      <c r="H192" s="2">
        <f t="shared" si="1"/>
        <v>0.56999999999999318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387.83</v>
      </c>
      <c r="D206" s="1">
        <f>'PR-RAS'!E210</f>
        <v>414.4</v>
      </c>
      <c r="E206" s="1">
        <v>0</v>
      </c>
      <c r="F206" s="1">
        <v>0</v>
      </c>
      <c r="G206" s="2">
        <f t="shared" si="0"/>
        <v>249.40914999999995</v>
      </c>
      <c r="H206" s="2">
        <f t="shared" si="1"/>
        <v>0.56999999999999318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379.93</v>
      </c>
      <c r="D207" s="1">
        <f>'PR-RAS'!E211</f>
        <v>414.4</v>
      </c>
      <c r="E207" s="1">
        <v>0</v>
      </c>
      <c r="F207" s="1">
        <v>0</v>
      </c>
      <c r="G207" s="2">
        <f t="shared" si="0"/>
        <v>248.99838</v>
      </c>
      <c r="H207" s="2">
        <f t="shared" si="1"/>
        <v>0.46999999999997044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7.9</v>
      </c>
      <c r="D209" s="1">
        <f>'PR-RAS'!E213</f>
        <v>0</v>
      </c>
      <c r="E209" s="1">
        <v>0</v>
      </c>
      <c r="F209" s="1">
        <v>0</v>
      </c>
      <c r="G209" s="2">
        <f t="shared" si="0"/>
        <v>1.6432</v>
      </c>
      <c r="H209" s="2">
        <f t="shared" si="1"/>
        <v>9.9999999999999645E-2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20523.59</v>
      </c>
      <c r="E248" s="1">
        <v>0</v>
      </c>
      <c r="F248" s="1">
        <v>0</v>
      </c>
      <c r="G248" s="2">
        <f t="shared" si="0"/>
        <v>10138.65346</v>
      </c>
      <c r="H248" s="2">
        <f t="shared" si="1"/>
        <v>0.40999999999985448</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20523.59</v>
      </c>
      <c r="E255" s="1">
        <v>0</v>
      </c>
      <c r="F255" s="1">
        <v>0</v>
      </c>
      <c r="G255" s="2">
        <f t="shared" si="0"/>
        <v>10425.98372</v>
      </c>
      <c r="H255" s="2">
        <f t="shared" si="1"/>
        <v>0.40999999999985448</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20523.59</v>
      </c>
      <c r="E257" s="1">
        <v>0</v>
      </c>
      <c r="F257" s="1">
        <v>0</v>
      </c>
      <c r="G257" s="2">
        <f t="shared" si="0"/>
        <v>10508.078080000001</v>
      </c>
      <c r="H257" s="2">
        <f t="shared" si="1"/>
        <v>0.40999999999985448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345670.07</v>
      </c>
      <c r="D285" s="1">
        <f>'PR-RAS'!E289</f>
        <v>353816.19000000006</v>
      </c>
      <c r="E285" s="1">
        <v>0</v>
      </c>
      <c r="F285" s="1">
        <v>0</v>
      </c>
      <c r="G285" s="2">
        <f t="shared" si="8"/>
        <v>299137.8958</v>
      </c>
      <c r="H285" s="2">
        <f t="shared" si="9"/>
        <v>0.26000000006752089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18043.440000000061</v>
      </c>
      <c r="D286" s="1">
        <f>'PR-RAS'!E290</f>
        <v>53622.309999999939</v>
      </c>
      <c r="E286" s="1">
        <v>0</v>
      </c>
      <c r="F286" s="1">
        <v>0</v>
      </c>
      <c r="G286" s="2">
        <f t="shared" si="8"/>
        <v>35707.097099999977</v>
      </c>
      <c r="H286" s="2">
        <f t="shared" si="9"/>
        <v>0.75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150654.01</v>
      </c>
      <c r="D288" s="1">
        <f>'PR-RAS'!E292</f>
        <v>195005.76</v>
      </c>
      <c r="E288" s="1">
        <v>0</v>
      </c>
      <c r="F288" s="1">
        <v>0</v>
      </c>
      <c r="G288" s="2">
        <f t="shared" si="8"/>
        <v>155171.00711000001</v>
      </c>
      <c r="H288" s="2">
        <f t="shared" si="9"/>
        <v>0.25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3776.91</v>
      </c>
      <c r="D290" s="1">
        <f>'PR-RAS'!E294</f>
        <v>3811.54</v>
      </c>
      <c r="E290" s="1">
        <v>0</v>
      </c>
      <c r="F290" s="1">
        <v>0</v>
      </c>
      <c r="G290" s="2">
        <f t="shared" si="8"/>
        <v>3294.5971099999997</v>
      </c>
      <c r="H290" s="2">
        <f t="shared" si="9"/>
        <v>0.5500000000001819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3776.91</v>
      </c>
      <c r="D291" s="1">
        <f>'PR-RAS'!E295</f>
        <v>3811.54</v>
      </c>
      <c r="E291" s="1">
        <v>0</v>
      </c>
      <c r="F291" s="1">
        <v>0</v>
      </c>
      <c r="G291" s="2">
        <f t="shared" si="8"/>
        <v>3305.9970999999996</v>
      </c>
      <c r="H291" s="2">
        <f t="shared" si="9"/>
        <v>0.5500000000001819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1027.28</v>
      </c>
      <c r="D345" s="1">
        <f>'PR-RAS'!E350</f>
        <v>28758.66</v>
      </c>
      <c r="E345" s="1">
        <v>0</v>
      </c>
      <c r="F345" s="1">
        <v>0</v>
      </c>
      <c r="G345" s="2">
        <f t="shared" si="8"/>
        <v>20139.342399999998</v>
      </c>
      <c r="H345" s="2">
        <f t="shared" si="9"/>
        <v>0.62000000000011823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1027.28</v>
      </c>
      <c r="D358" s="1">
        <f>'PR-RAS'!E363</f>
        <v>28758.66</v>
      </c>
      <c r="E358" s="1">
        <v>0</v>
      </c>
      <c r="F358" s="1">
        <v>0</v>
      </c>
      <c r="G358" s="2">
        <f t="shared" si="8"/>
        <v>20900.422199999997</v>
      </c>
      <c r="H358" s="2">
        <f t="shared" si="9"/>
        <v>0.62000000000011823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491.07</v>
      </c>
      <c r="D364" s="1">
        <f>'PR-RAS'!E369</f>
        <v>0</v>
      </c>
      <c r="E364" s="1">
        <v>0</v>
      </c>
      <c r="F364" s="1">
        <v>0</v>
      </c>
      <c r="G364" s="2">
        <f t="shared" si="8"/>
        <v>178.25841</v>
      </c>
      <c r="H364" s="2">
        <f t="shared" si="9"/>
        <v>6.9999999999993179E-2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491.07</v>
      </c>
      <c r="D371" s="1">
        <f>'PR-RAS'!E376</f>
        <v>0</v>
      </c>
      <c r="E371" s="1">
        <v>0</v>
      </c>
      <c r="F371" s="1">
        <v>0</v>
      </c>
      <c r="G371" s="2">
        <f t="shared" si="8"/>
        <v>181.69589999999999</v>
      </c>
      <c r="H371" s="2">
        <f t="shared" si="9"/>
        <v>6.9999999999993179E-2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536.21</v>
      </c>
      <c r="D378" s="1">
        <f>'PR-RAS'!E383</f>
        <v>28758.66</v>
      </c>
      <c r="E378" s="1">
        <v>0</v>
      </c>
      <c r="F378" s="1">
        <v>0</v>
      </c>
      <c r="G378" s="2">
        <f t="shared" si="8"/>
        <v>21886.180809999998</v>
      </c>
      <c r="H378" s="2">
        <f t="shared" si="9"/>
        <v>0.5500000000001819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536.21</v>
      </c>
      <c r="D379" s="1">
        <f>'PR-RAS'!E384</f>
        <v>28758.66</v>
      </c>
      <c r="E379" s="1">
        <v>0</v>
      </c>
      <c r="F379" s="1">
        <v>0</v>
      </c>
      <c r="G379" s="2">
        <f t="shared" si="8"/>
        <v>21944.234339999999</v>
      </c>
      <c r="H379" s="2">
        <f t="shared" si="9"/>
        <v>0.5500000000001819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1027.28</v>
      </c>
      <c r="D403" s="1">
        <f>'PR-RAS'!E408</f>
        <v>28758.66</v>
      </c>
      <c r="E403" s="1">
        <v>0</v>
      </c>
      <c r="F403" s="1">
        <v>0</v>
      </c>
      <c r="G403" s="2">
        <f t="shared" si="8"/>
        <v>23534.929200000002</v>
      </c>
      <c r="H403" s="2">
        <f t="shared" si="9"/>
        <v>0.62000000000011823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153401.87</v>
      </c>
      <c r="D405" s="1">
        <f>'PR-RAS'!E410</f>
        <v>171427.24</v>
      </c>
      <c r="E405" s="1">
        <v>0</v>
      </c>
      <c r="F405" s="1">
        <v>0</v>
      </c>
      <c r="G405" s="2">
        <f t="shared" si="8"/>
        <v>200487.56539999999</v>
      </c>
      <c r="H405" s="2">
        <f t="shared" si="9"/>
        <v>0.36999999999534339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363713.51000000007</v>
      </c>
      <c r="D407" s="1">
        <f>'PR-RAS'!E412</f>
        <v>407438.5</v>
      </c>
      <c r="E407" s="1">
        <v>0</v>
      </c>
      <c r="F407" s="1">
        <v>0</v>
      </c>
      <c r="G407" s="2">
        <f t="shared" si="8"/>
        <v>478507.74706000002</v>
      </c>
      <c r="H407" s="2">
        <f t="shared" si="9"/>
        <v>0.98999999993247911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346697.35000000003</v>
      </c>
      <c r="D408" s="1">
        <f>'PR-RAS'!E413</f>
        <v>382574.85000000003</v>
      </c>
      <c r="E408" s="1">
        <v>0</v>
      </c>
      <c r="F408" s="1">
        <v>0</v>
      </c>
      <c r="G408" s="2">
        <f t="shared" si="8"/>
        <v>452521.74935</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17016.160000000033</v>
      </c>
      <c r="D409" s="1">
        <f>'PR-RAS'!E414</f>
        <v>24863.649999999965</v>
      </c>
      <c r="E409" s="1">
        <v>0</v>
      </c>
      <c r="F409" s="1">
        <v>0</v>
      </c>
      <c r="G409" s="2">
        <f t="shared" si="8"/>
        <v>27231.331679999985</v>
      </c>
      <c r="H409" s="2">
        <f t="shared" si="9"/>
        <v>0.51000000006752089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23578.520000000019</v>
      </c>
      <c r="E411" s="1">
        <v>0</v>
      </c>
      <c r="F411" s="1">
        <v>0</v>
      </c>
      <c r="G411" s="2">
        <f t="shared" si="8"/>
        <v>19334.386400000014</v>
      </c>
      <c r="H411" s="2">
        <f t="shared" si="9"/>
        <v>0.47999999998137355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2747.859999999986</v>
      </c>
      <c r="D412" s="1">
        <f>'PR-RAS'!E417</f>
        <v>0</v>
      </c>
      <c r="E412" s="1">
        <v>0</v>
      </c>
      <c r="F412" s="1">
        <v>0</v>
      </c>
      <c r="G412" s="2">
        <f t="shared" si="8"/>
        <v>1129.3704599999942</v>
      </c>
      <c r="H412" s="2">
        <f t="shared" si="9"/>
        <v>0.14000000001396984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3776.91</v>
      </c>
      <c r="D413" s="1">
        <f>'PR-RAS'!E418</f>
        <v>3811.54</v>
      </c>
      <c r="E413" s="1">
        <v>0</v>
      </c>
      <c r="F413" s="1">
        <v>0</v>
      </c>
      <c r="G413" s="2">
        <f t="shared" si="8"/>
        <v>4696.7958799999997</v>
      </c>
      <c r="H413" s="2">
        <f t="shared" si="9"/>
        <v>0.5500000000001819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363713.51000000007</v>
      </c>
      <c r="D633" s="1">
        <f>'PR-RAS'!E639</f>
        <v>407438.5</v>
      </c>
      <c r="E633" s="1">
        <v>0</v>
      </c>
      <c r="F633" s="1">
        <v>0</v>
      </c>
      <c r="G633" s="2">
        <f t="shared" si="10"/>
        <v>744869.20232000004</v>
      </c>
      <c r="H633" s="2">
        <f t="shared" si="11"/>
        <v>0.98999999993247911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346697.35000000003</v>
      </c>
      <c r="D634" s="1">
        <f>'PR-RAS'!E640</f>
        <v>382574.85000000003</v>
      </c>
      <c r="E634" s="1">
        <v>0</v>
      </c>
      <c r="F634" s="1">
        <v>0</v>
      </c>
      <c r="G634" s="2">
        <f t="shared" si="10"/>
        <v>703799.18265000009</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17016.160000000033</v>
      </c>
      <c r="D635" s="1">
        <f>'PR-RAS'!E641</f>
        <v>24863.649999999965</v>
      </c>
      <c r="E635" s="1">
        <v>0</v>
      </c>
      <c r="F635" s="1">
        <v>0</v>
      </c>
      <c r="G635" s="2">
        <f t="shared" si="10"/>
        <v>42315.353639999979</v>
      </c>
      <c r="H635" s="2">
        <f t="shared" si="11"/>
        <v>0.51000000006752089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23578.520000000019</v>
      </c>
      <c r="E637" s="1">
        <v>0</v>
      </c>
      <c r="F637" s="1">
        <v>0</v>
      </c>
      <c r="G637" s="2">
        <f t="shared" si="10"/>
        <v>29991.877440000026</v>
      </c>
      <c r="H637" s="2">
        <f t="shared" si="11"/>
        <v>0.47999999998137355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2747.859999999986</v>
      </c>
      <c r="D638" s="1">
        <f>'PR-RAS'!E644</f>
        <v>0</v>
      </c>
      <c r="E638" s="1">
        <v>0</v>
      </c>
      <c r="F638" s="1">
        <v>0</v>
      </c>
      <c r="G638" s="2">
        <f t="shared" si="10"/>
        <v>1750.3868199999911</v>
      </c>
      <c r="H638" s="2">
        <f t="shared" si="11"/>
        <v>0.14000000001396984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14268.300000000047</v>
      </c>
      <c r="D639" s="1">
        <f>'PR-RAS'!E645</f>
        <v>48442.169999999984</v>
      </c>
      <c r="E639" s="1">
        <v>0</v>
      </c>
      <c r="F639" s="1">
        <v>0</v>
      </c>
      <c r="G639" s="2">
        <f t="shared" si="10"/>
        <v>70915.384320000012</v>
      </c>
      <c r="H639" s="2">
        <f t="shared" si="11"/>
        <v>0.47000000003026798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74553.3</v>
      </c>
      <c r="D641" s="1">
        <f>'PR-RAS'!E647</f>
        <v>158274.03</v>
      </c>
      <c r="E641" s="1">
        <v>0</v>
      </c>
      <c r="F641" s="1">
        <v>0</v>
      </c>
      <c r="G641" s="2">
        <f t="shared" si="10"/>
        <v>250304.87039999999</v>
      </c>
      <c r="H641" s="2">
        <f t="shared" si="11"/>
        <v>0.33000000000174623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19461.8</v>
      </c>
      <c r="D642" s="1">
        <f>'PR-RAS'!E649</f>
        <v>44271.12</v>
      </c>
      <c r="E642" s="1">
        <v>0</v>
      </c>
      <c r="F642" s="1">
        <v>0</v>
      </c>
      <c r="G642" s="2">
        <f t="shared" si="10"/>
        <v>69230.589640000006</v>
      </c>
      <c r="H642" s="2">
        <f t="shared" si="11"/>
        <v>0.32000000000334694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136099.21</v>
      </c>
      <c r="D643" s="1">
        <f>'PR-RAS'!E650</f>
        <v>184531.9</v>
      </c>
      <c r="E643" s="1">
        <v>0</v>
      </c>
      <c r="F643" s="1">
        <v>0</v>
      </c>
      <c r="G643" s="2">
        <f t="shared" si="10"/>
        <v>324314.65242</v>
      </c>
      <c r="H643" s="2">
        <f t="shared" si="11"/>
        <v>0.30999999999767169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133289.21</v>
      </c>
      <c r="D644" s="1">
        <f>'PR-RAS'!E651</f>
        <v>186845.96</v>
      </c>
      <c r="E644" s="1">
        <v>0</v>
      </c>
      <c r="F644" s="1">
        <v>0</v>
      </c>
      <c r="G644" s="2">
        <f t="shared" si="10"/>
        <v>325988.86658999999</v>
      </c>
      <c r="H644" s="2">
        <f t="shared" si="11"/>
        <v>0.25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22271.799999999988</v>
      </c>
      <c r="D645" s="1">
        <f>'PR-RAS'!E652</f>
        <v>41957.06</v>
      </c>
      <c r="E645" s="1">
        <v>0</v>
      </c>
      <c r="F645" s="1">
        <v>0</v>
      </c>
      <c r="G645" s="2">
        <f t="shared" si="10"/>
        <v>68383.732479999991</v>
      </c>
      <c r="H645" s="2">
        <f t="shared" si="11"/>
        <v>0.26000000000931323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57</v>
      </c>
      <c r="D647" s="1">
        <f>'PR-RAS'!E654</f>
        <v>59</v>
      </c>
      <c r="E647" s="1">
        <v>0</v>
      </c>
      <c r="F647" s="1">
        <v>0</v>
      </c>
      <c r="G647" s="2">
        <f t="shared" si="10"/>
        <v>113.05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54</v>
      </c>
      <c r="E649" s="1">
        <v>0</v>
      </c>
      <c r="F649" s="1">
        <v>0</v>
      </c>
      <c r="G649" s="2">
        <f t="shared" si="10"/>
        <v>104.328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264120.03000000003</v>
      </c>
      <c r="D668" s="1">
        <f>'PR-RAS'!E675</f>
        <v>254132.83</v>
      </c>
      <c r="E668" s="1">
        <v>0</v>
      </c>
      <c r="F668" s="1">
        <v>0</v>
      </c>
      <c r="G668" s="2">
        <f t="shared" si="10"/>
        <v>515181.25523000001</v>
      </c>
      <c r="H668" s="2">
        <f t="shared" si="11"/>
        <v>0.20000000004074536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28759.99</v>
      </c>
      <c r="E670" s="1">
        <v>0</v>
      </c>
      <c r="F670" s="1">
        <v>0</v>
      </c>
      <c r="G670" s="2">
        <f t="shared" si="10"/>
        <v>38480.866620000008</v>
      </c>
      <c r="H670" s="2">
        <f t="shared" si="11"/>
        <v>9.9999999983992893E-3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8551.2000000000007</v>
      </c>
      <c r="D687" s="1">
        <f>'PR-RAS'!E694</f>
        <v>0</v>
      </c>
      <c r="E687" s="1">
        <v>0</v>
      </c>
      <c r="F687" s="1">
        <v>0</v>
      </c>
      <c r="G687" s="2">
        <f t="shared" si="10"/>
        <v>5866.1232000000009</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22008.95</v>
      </c>
      <c r="D703" s="1">
        <f>'PR-RAS'!E710</f>
        <v>18415.349999999999</v>
      </c>
      <c r="E703" s="1">
        <v>0</v>
      </c>
      <c r="F703" s="1">
        <v>0</v>
      </c>
      <c r="G703" s="2">
        <f t="shared" si="10"/>
        <v>41305.434299999994</v>
      </c>
      <c r="H703" s="2">
        <f t="shared" si="11"/>
        <v>0.39999999999781721</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1845.51</v>
      </c>
      <c r="D709" s="1">
        <f>'PR-RAS'!E716</f>
        <v>951.3</v>
      </c>
      <c r="E709" s="1">
        <v>0</v>
      </c>
      <c r="F709" s="1">
        <v>0</v>
      </c>
      <c r="G709" s="2">
        <f t="shared" si="10"/>
        <v>2653.6618799999997</v>
      </c>
      <c r="H709" s="2">
        <f t="shared" si="11"/>
        <v>0.78999999999996362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9850.5</v>
      </c>
      <c r="E711" s="1">
        <v>0</v>
      </c>
      <c r="F711" s="1">
        <v>0</v>
      </c>
      <c r="G711" s="2">
        <f t="shared" si="10"/>
        <v>13987.71</v>
      </c>
      <c r="H711" s="2">
        <f t="shared" si="11"/>
        <v>0.5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3227.48</v>
      </c>
      <c r="D713" s="1">
        <f>'PR-RAS'!E720</f>
        <v>245.2</v>
      </c>
      <c r="E713" s="1">
        <v>0</v>
      </c>
      <c r="F713" s="1">
        <v>0</v>
      </c>
      <c r="G713" s="2">
        <f t="shared" si="10"/>
        <v>2647.1305600000001</v>
      </c>
      <c r="H713" s="2">
        <f t="shared" si="11"/>
        <v>0.68000000000000682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7193.32</v>
      </c>
      <c r="D715" s="1">
        <f>'PR-RAS'!E722</f>
        <v>920.15</v>
      </c>
      <c r="E715" s="1">
        <v>0</v>
      </c>
      <c r="F715" s="1">
        <v>0</v>
      </c>
      <c r="G715" s="2">
        <f t="shared" si="10"/>
        <v>6450.0046799999991</v>
      </c>
      <c r="H715" s="2">
        <f t="shared" si="11"/>
        <v>0.46999999999968622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716.74</v>
      </c>
      <c r="D717" s="1">
        <f>'PR-RAS'!E724</f>
        <v>1234.58</v>
      </c>
      <c r="E717" s="1">
        <v>0</v>
      </c>
      <c r="F717" s="1">
        <v>0</v>
      </c>
      <c r="G717" s="2">
        <f t="shared" si="10"/>
        <v>2281.1043999999997</v>
      </c>
      <c r="H717" s="2">
        <f t="shared" si="11"/>
        <v>0.68000000000006366</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775.74</v>
      </c>
      <c r="D718" s="1">
        <f>'PR-RAS'!E725</f>
        <v>983.39</v>
      </c>
      <c r="E718" s="1">
        <v>0</v>
      </c>
      <c r="F718" s="1">
        <v>0</v>
      </c>
      <c r="G718" s="2">
        <f t="shared" si="10"/>
        <v>1966.3868399999999</v>
      </c>
      <c r="H718" s="2">
        <f t="shared" si="11"/>
        <v>0.64999999999997726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20523.59</v>
      </c>
      <c r="E821" s="1">
        <v>0</v>
      </c>
      <c r="F821" s="1">
        <v>0</v>
      </c>
      <c r="G821" s="2">
        <f t="shared" si="18"/>
        <v>33658.687599999997</v>
      </c>
      <c r="H821" s="2">
        <f t="shared" si="19"/>
        <v>0.40999999999985448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14656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363713.51000000007</v>
      </c>
      <c r="I16" s="170">
        <f>'PR-RAS'!E6</f>
        <v>407438.5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345670.07</v>
      </c>
      <c r="I17" s="170">
        <f>'PR-RAS'!E151</f>
        <v>353816.19000000006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14268.300000000047</v>
      </c>
      <c r="I18" s="170">
        <f>'PR-RAS'!E645</f>
        <v>48442.169999999984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261" zoomScaleNormal="100" workbookViewId="0">
      <selection activeCell="E644" sqref="E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363713.51000000007</v>
      </c>
      <c r="E6" s="51">
        <f>E7+E44+E50+E82+E106+E124+E133+E139</f>
        <v>407438.5</v>
      </c>
      <c r="F6" s="52">
        <f t="shared" ref="F6:F131" si="0">IF(D6&lt;&gt;0,IF(E6/D6&gt;=100,"&gt;&gt;100",E6/D6*100),"-")</f>
        <v>112.02182179045256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286927.24000000005</v>
      </c>
      <c r="E50" s="51">
        <f>E51+E54+E59+E62+E65+E68+E71+E74+E77</f>
        <v>305459.59000000003</v>
      </c>
      <c r="F50" s="52">
        <f t="shared" si="0"/>
        <v>106.45890226386312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264120.03000000003</v>
      </c>
      <c r="E68" s="51">
        <f t="shared" si="15"/>
        <v>282892.82</v>
      </c>
      <c r="F68" s="52">
        <f t="shared" si="0"/>
        <v>107.10767373455165</v>
      </c>
    </row>
    <row r="69" spans="1:6" ht="12.75" customHeight="1" x14ac:dyDescent="0.2">
      <c r="A69" s="53" t="s">
        <v>184</v>
      </c>
      <c r="B69" s="85" t="s">
        <v>185</v>
      </c>
      <c r="C69" s="50" t="s">
        <v>184</v>
      </c>
      <c r="D69" s="242">
        <v>264120.03000000003</v>
      </c>
      <c r="E69" s="242">
        <v>254132.83</v>
      </c>
      <c r="F69" s="52">
        <f t="shared" si="0"/>
        <v>96.218688904434828</v>
      </c>
    </row>
    <row r="70" spans="1:6" ht="24" x14ac:dyDescent="0.2">
      <c r="A70" s="53" t="s">
        <v>186</v>
      </c>
      <c r="B70" s="85" t="s">
        <v>187</v>
      </c>
      <c r="C70" s="50" t="s">
        <v>186</v>
      </c>
      <c r="D70" s="242">
        <v>0</v>
      </c>
      <c r="E70" s="242">
        <v>28759.99</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8551.2000000000007</v>
      </c>
      <c r="E74" s="51">
        <f t="shared" si="17"/>
        <v>0</v>
      </c>
      <c r="F74" s="52">
        <f t="shared" si="0"/>
        <v>0</v>
      </c>
    </row>
    <row r="75" spans="1:6" ht="12.75" customHeight="1" x14ac:dyDescent="0.2">
      <c r="A75" s="53" t="s">
        <v>196</v>
      </c>
      <c r="B75" s="85" t="s">
        <v>197</v>
      </c>
      <c r="C75" s="50" t="s">
        <v>196</v>
      </c>
      <c r="D75" s="242">
        <v>8551.2000000000007</v>
      </c>
      <c r="E75" s="242"/>
      <c r="F75" s="52">
        <f t="shared" si="0"/>
        <v>0</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14256.01</v>
      </c>
      <c r="E77" s="51">
        <f t="shared" si="18"/>
        <v>22566.77</v>
      </c>
      <c r="F77" s="52">
        <f t="shared" si="0"/>
        <v>158.29653598727836</v>
      </c>
    </row>
    <row r="78" spans="1:6" ht="12.75" customHeight="1" x14ac:dyDescent="0.2">
      <c r="A78" s="53">
        <v>6391</v>
      </c>
      <c r="B78" s="85" t="s">
        <v>202</v>
      </c>
      <c r="C78" s="50" t="s">
        <v>203</v>
      </c>
      <c r="D78" s="242">
        <v>4771.33</v>
      </c>
      <c r="E78" s="242">
        <v>2317.36</v>
      </c>
      <c r="F78" s="52">
        <f t="shared" si="0"/>
        <v>48.568428509451245</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9484.68</v>
      </c>
      <c r="E80" s="242">
        <v>20249.41</v>
      </c>
      <c r="F80" s="52">
        <f t="shared" si="0"/>
        <v>213.49597456108165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22008.95</v>
      </c>
      <c r="E106" s="51">
        <f t="shared" si="23"/>
        <v>18415.349999999999</v>
      </c>
      <c r="F106" s="52">
        <f t="shared" si="0"/>
        <v>83.672097033252371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22008.95</v>
      </c>
      <c r="E112" s="51">
        <f t="shared" si="25"/>
        <v>18415.349999999999</v>
      </c>
      <c r="F112" s="52">
        <f t="shared" si="0"/>
        <v>83.672097033252371</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22008.95</v>
      </c>
      <c r="E117" s="242">
        <v>18415.349999999999</v>
      </c>
      <c r="F117" s="52">
        <f t="shared" si="0"/>
        <v>83.672097033252371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550.21</v>
      </c>
      <c r="E124" s="51">
        <f t="shared" si="27"/>
        <v>733.81</v>
      </c>
      <c r="F124" s="52">
        <f t="shared" si="0"/>
        <v>133.36907726140925</v>
      </c>
    </row>
    <row r="125" spans="1:6" ht="12.75" customHeight="1" x14ac:dyDescent="0.2">
      <c r="A125" s="53">
        <v>661</v>
      </c>
      <c r="B125" s="86" t="s">
        <v>296</v>
      </c>
      <c r="C125" s="50" t="s">
        <v>297</v>
      </c>
      <c r="D125" s="51">
        <f t="shared" ref="D125:E125" si="28">SUM(D126:D127)</f>
        <v>550.21</v>
      </c>
      <c r="E125" s="51">
        <f t="shared" si="28"/>
        <v>733.81</v>
      </c>
      <c r="F125" s="52">
        <f t="shared" si="0"/>
        <v>133.36907726140925</v>
      </c>
    </row>
    <row r="126" spans="1:6" ht="12.75" customHeight="1" x14ac:dyDescent="0.2">
      <c r="A126" s="53">
        <v>6614</v>
      </c>
      <c r="B126" s="86" t="s">
        <v>298</v>
      </c>
      <c r="C126" s="50" t="s">
        <v>299</v>
      </c>
      <c r="D126" s="242">
        <v>0</v>
      </c>
      <c r="E126" s="242">
        <v>134</v>
      </c>
      <c r="F126" s="52" t="str">
        <f t="shared" si="0"/>
        <v>-</v>
      </c>
    </row>
    <row r="127" spans="1:6" ht="12.75" customHeight="1" x14ac:dyDescent="0.2">
      <c r="A127" s="53">
        <v>6615</v>
      </c>
      <c r="B127" s="86" t="s">
        <v>300</v>
      </c>
      <c r="C127" s="50" t="s">
        <v>301</v>
      </c>
      <c r="D127" s="242">
        <v>550.21</v>
      </c>
      <c r="E127" s="242">
        <v>599.80999999999995</v>
      </c>
      <c r="F127" s="52">
        <f t="shared" si="0"/>
        <v>109.01473982661165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54227.11</v>
      </c>
      <c r="E133" s="51">
        <f t="shared" si="30"/>
        <v>82829.75</v>
      </c>
      <c r="F133" s="52">
        <f t="shared" ref="F133:F223" si="31">IF(D133&lt;&gt;0,IF(E133/D133&gt;=100,"&gt;&gt;100",E133/D133*100),"-")</f>
        <v>152.74601578435582</v>
      </c>
    </row>
    <row r="134" spans="1:6" ht="24" x14ac:dyDescent="0.2">
      <c r="A134" s="53">
        <v>671</v>
      </c>
      <c r="B134" s="232" t="s">
        <v>314</v>
      </c>
      <c r="C134" s="50" t="s">
        <v>315</v>
      </c>
      <c r="D134" s="51">
        <f t="shared" ref="D134:E134" si="32">SUM(D135:D137)</f>
        <v>54227.11</v>
      </c>
      <c r="E134" s="51">
        <f t="shared" si="32"/>
        <v>82829.75</v>
      </c>
      <c r="F134" s="52">
        <f t="shared" si="31"/>
        <v>152.74601578435582</v>
      </c>
    </row>
    <row r="135" spans="1:6" ht="12.75" customHeight="1" x14ac:dyDescent="0.2">
      <c r="A135" s="53">
        <v>6711</v>
      </c>
      <c r="B135" s="85" t="s">
        <v>316</v>
      </c>
      <c r="C135" s="50" t="s">
        <v>317</v>
      </c>
      <c r="D135" s="242">
        <v>54227.11</v>
      </c>
      <c r="E135" s="242">
        <v>82829.75</v>
      </c>
      <c r="F135" s="52">
        <f t="shared" si="31"/>
        <v>152.74601578435582</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345670.07</v>
      </c>
      <c r="E151" s="51">
        <f t="shared" si="35"/>
        <v>353816.19000000006</v>
      </c>
      <c r="F151" s="52">
        <f t="shared" si="31"/>
        <v>102.35661710601673</v>
      </c>
    </row>
    <row r="152" spans="1:6" ht="12.75" customHeight="1" x14ac:dyDescent="0.2">
      <c r="A152" s="53">
        <v>31</v>
      </c>
      <c r="B152" s="85" t="s">
        <v>349</v>
      </c>
      <c r="C152" s="50" t="s">
        <v>35</v>
      </c>
      <c r="D152" s="51">
        <f t="shared" ref="D152:E152" si="36">D153+D158+D159</f>
        <v>266814.93</v>
      </c>
      <c r="E152" s="51">
        <f t="shared" si="36"/>
        <v>243289.16</v>
      </c>
      <c r="F152" s="52">
        <f t="shared" si="31"/>
        <v>91.182738537157576</v>
      </c>
    </row>
    <row r="153" spans="1:6" ht="12.75" customHeight="1" x14ac:dyDescent="0.2">
      <c r="A153" s="53">
        <v>311</v>
      </c>
      <c r="B153" s="85" t="s">
        <v>350</v>
      </c>
      <c r="C153" s="50" t="s">
        <v>351</v>
      </c>
      <c r="D153" s="51">
        <f t="shared" ref="D153:E153" si="37">SUM(D154:D157)</f>
        <v>228085.81999999998</v>
      </c>
      <c r="E153" s="51">
        <f t="shared" si="37"/>
        <v>207740.46000000002</v>
      </c>
      <c r="F153" s="52">
        <f t="shared" si="31"/>
        <v>91.079954027830425</v>
      </c>
    </row>
    <row r="154" spans="1:6" ht="12.75" customHeight="1" x14ac:dyDescent="0.2">
      <c r="A154" s="53">
        <v>3111</v>
      </c>
      <c r="B154" s="85" t="s">
        <v>352</v>
      </c>
      <c r="C154" s="50" t="s">
        <v>353</v>
      </c>
      <c r="D154" s="242">
        <v>220065.3</v>
      </c>
      <c r="E154" s="242">
        <v>202431.51</v>
      </c>
      <c r="F154" s="52">
        <f t="shared" si="31"/>
        <v>91.987019307451021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7207.33</v>
      </c>
      <c r="E156" s="242">
        <v>4676.41</v>
      </c>
      <c r="F156" s="52">
        <f t="shared" si="31"/>
        <v>64.884083287430997</v>
      </c>
    </row>
    <row r="157" spans="1:6" ht="12.75" customHeight="1" x14ac:dyDescent="0.2">
      <c r="A157" s="53">
        <v>3114</v>
      </c>
      <c r="B157" s="85" t="s">
        <v>358</v>
      </c>
      <c r="C157" s="50" t="s">
        <v>359</v>
      </c>
      <c r="D157" s="242">
        <v>813.19</v>
      </c>
      <c r="E157" s="242">
        <v>632.54</v>
      </c>
      <c r="F157" s="52">
        <f t="shared" si="31"/>
        <v>77.785019491139821</v>
      </c>
    </row>
    <row r="158" spans="1:6" ht="12.75" customHeight="1" x14ac:dyDescent="0.2">
      <c r="A158" s="53">
        <v>312</v>
      </c>
      <c r="B158" s="85" t="s">
        <v>360</v>
      </c>
      <c r="C158" s="50" t="s">
        <v>361</v>
      </c>
      <c r="D158" s="242">
        <v>1845.51</v>
      </c>
      <c r="E158" s="242">
        <v>951.3</v>
      </c>
      <c r="F158" s="52">
        <f t="shared" si="31"/>
        <v>51.5467269210137</v>
      </c>
    </row>
    <row r="159" spans="1:6" ht="12.75" customHeight="1" x14ac:dyDescent="0.2">
      <c r="A159" s="53">
        <v>313</v>
      </c>
      <c r="B159" s="85" t="s">
        <v>362</v>
      </c>
      <c r="C159" s="50" t="s">
        <v>363</v>
      </c>
      <c r="D159" s="51">
        <f t="shared" ref="D159:E159" si="38">SUM(D160:D162)</f>
        <v>36883.599999999999</v>
      </c>
      <c r="E159" s="51">
        <f t="shared" si="38"/>
        <v>34597.4</v>
      </c>
      <c r="F159" s="52">
        <f t="shared" si="31"/>
        <v>93.801581190556249</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36883.599999999999</v>
      </c>
      <c r="E161" s="242">
        <v>34597.4</v>
      </c>
      <c r="F161" s="52">
        <f t="shared" si="31"/>
        <v>93.801581190556249</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78467.310000000027</v>
      </c>
      <c r="E163" s="51">
        <f t="shared" si="39"/>
        <v>89589.04</v>
      </c>
      <c r="F163" s="52">
        <f t="shared" si="31"/>
        <v>114.17371132003883</v>
      </c>
    </row>
    <row r="164" spans="1:6" ht="12.75" customHeight="1" x14ac:dyDescent="0.2">
      <c r="A164" s="53">
        <v>321</v>
      </c>
      <c r="B164" s="85" t="s">
        <v>371</v>
      </c>
      <c r="C164" s="50" t="s">
        <v>372</v>
      </c>
      <c r="D164" s="51">
        <f t="shared" ref="D164:E164" si="40">SUM(D165:D168)</f>
        <v>12029.310000000001</v>
      </c>
      <c r="E164" s="51">
        <f t="shared" si="40"/>
        <v>15309.54</v>
      </c>
      <c r="F164" s="52">
        <f t="shared" si="31"/>
        <v>127.2686463313357</v>
      </c>
    </row>
    <row r="165" spans="1:6" ht="12.75" customHeight="1" x14ac:dyDescent="0.2">
      <c r="A165" s="53">
        <v>3211</v>
      </c>
      <c r="B165" s="85" t="s">
        <v>373</v>
      </c>
      <c r="C165" s="50" t="s">
        <v>374</v>
      </c>
      <c r="D165" s="242">
        <v>1542.11</v>
      </c>
      <c r="E165" s="242">
        <v>4987.54</v>
      </c>
      <c r="F165" s="52">
        <f t="shared" si="31"/>
        <v>323.42310211333825</v>
      </c>
    </row>
    <row r="166" spans="1:6" ht="12.75" customHeight="1" x14ac:dyDescent="0.2">
      <c r="A166" s="53">
        <v>3212</v>
      </c>
      <c r="B166" s="85" t="s">
        <v>375</v>
      </c>
      <c r="C166" s="50" t="s">
        <v>376</v>
      </c>
      <c r="D166" s="242">
        <v>9002.2000000000007</v>
      </c>
      <c r="E166" s="242">
        <v>9850.5</v>
      </c>
      <c r="F166" s="52">
        <f t="shared" si="31"/>
        <v>109.42325209393258</v>
      </c>
    </row>
    <row r="167" spans="1:6" ht="12.75" customHeight="1" x14ac:dyDescent="0.2">
      <c r="A167" s="53">
        <v>3213</v>
      </c>
      <c r="B167" s="85" t="s">
        <v>377</v>
      </c>
      <c r="C167" s="50" t="s">
        <v>378</v>
      </c>
      <c r="D167" s="242">
        <v>135</v>
      </c>
      <c r="E167" s="242">
        <v>471.5</v>
      </c>
      <c r="F167" s="52">
        <f t="shared" si="31"/>
        <v>349.25925925925924</v>
      </c>
    </row>
    <row r="168" spans="1:6" ht="12.75" customHeight="1" x14ac:dyDescent="0.2">
      <c r="A168" s="53">
        <v>3214</v>
      </c>
      <c r="B168" s="85" t="s">
        <v>379</v>
      </c>
      <c r="C168" s="50" t="s">
        <v>380</v>
      </c>
      <c r="D168" s="242">
        <v>1350</v>
      </c>
      <c r="E168" s="242"/>
      <c r="F168" s="52">
        <f t="shared" si="31"/>
        <v>0</v>
      </c>
    </row>
    <row r="169" spans="1:6" ht="12.75" customHeight="1" x14ac:dyDescent="0.2">
      <c r="A169" s="53">
        <v>322</v>
      </c>
      <c r="B169" s="85" t="s">
        <v>381</v>
      </c>
      <c r="C169" s="50" t="s">
        <v>382</v>
      </c>
      <c r="D169" s="51">
        <f t="shared" ref="D169:E169" si="41">SUM(D170:D176)</f>
        <v>47224.80000000001</v>
      </c>
      <c r="E169" s="51">
        <f t="shared" si="41"/>
        <v>47822.429999999993</v>
      </c>
      <c r="F169" s="52">
        <f t="shared" si="31"/>
        <v>101.26550033033487</v>
      </c>
    </row>
    <row r="170" spans="1:6" ht="12.75" customHeight="1" x14ac:dyDescent="0.2">
      <c r="A170" s="53">
        <v>3221</v>
      </c>
      <c r="B170" s="85" t="s">
        <v>383</v>
      </c>
      <c r="C170" s="50" t="s">
        <v>384</v>
      </c>
      <c r="D170" s="242">
        <v>2604.33</v>
      </c>
      <c r="E170" s="242">
        <v>4449.13</v>
      </c>
      <c r="F170" s="52">
        <f t="shared" si="31"/>
        <v>170.83587717378367</v>
      </c>
    </row>
    <row r="171" spans="1:6" ht="12.75" customHeight="1" x14ac:dyDescent="0.2">
      <c r="A171" s="53">
        <v>3222</v>
      </c>
      <c r="B171" s="85" t="s">
        <v>385</v>
      </c>
      <c r="C171" s="50" t="s">
        <v>386</v>
      </c>
      <c r="D171" s="242">
        <v>24685.72</v>
      </c>
      <c r="E171" s="242">
        <v>29638.16</v>
      </c>
      <c r="F171" s="52">
        <f t="shared" si="31"/>
        <v>120.06196294861968</v>
      </c>
    </row>
    <row r="172" spans="1:6" ht="12.75" customHeight="1" x14ac:dyDescent="0.2">
      <c r="A172" s="53">
        <v>3223</v>
      </c>
      <c r="B172" s="85" t="s">
        <v>387</v>
      </c>
      <c r="C172" s="50" t="s">
        <v>388</v>
      </c>
      <c r="D172" s="242">
        <v>19154.38</v>
      </c>
      <c r="E172" s="242">
        <v>11970.41</v>
      </c>
      <c r="F172" s="52">
        <f t="shared" si="31"/>
        <v>62.494374654778696</v>
      </c>
    </row>
    <row r="173" spans="1:6" ht="12.75" customHeight="1" x14ac:dyDescent="0.2">
      <c r="A173" s="53">
        <v>3224</v>
      </c>
      <c r="B173" s="85" t="s">
        <v>389</v>
      </c>
      <c r="C173" s="50" t="s">
        <v>390</v>
      </c>
      <c r="D173" s="242">
        <v>40.96</v>
      </c>
      <c r="E173" s="242">
        <v>8.6</v>
      </c>
      <c r="F173" s="52">
        <f t="shared" si="31"/>
        <v>20.99609375</v>
      </c>
    </row>
    <row r="174" spans="1:6" ht="12.75" customHeight="1" x14ac:dyDescent="0.2">
      <c r="A174" s="53">
        <v>3225</v>
      </c>
      <c r="B174" s="85" t="s">
        <v>391</v>
      </c>
      <c r="C174" s="50" t="s">
        <v>392</v>
      </c>
      <c r="D174" s="242">
        <v>739.41</v>
      </c>
      <c r="E174" s="242">
        <v>1756.13</v>
      </c>
      <c r="F174" s="52">
        <f t="shared" si="31"/>
        <v>237.50422634262455</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18016.380000000005</v>
      </c>
      <c r="E177" s="51">
        <f t="shared" si="42"/>
        <v>24657.21</v>
      </c>
      <c r="F177" s="52">
        <f t="shared" si="31"/>
        <v>136.8599574387307</v>
      </c>
    </row>
    <row r="178" spans="1:6" ht="12.75" customHeight="1" x14ac:dyDescent="0.2">
      <c r="A178" s="53">
        <v>3231</v>
      </c>
      <c r="B178" s="85" t="s">
        <v>399</v>
      </c>
      <c r="C178" s="50" t="s">
        <v>400</v>
      </c>
      <c r="D178" s="242">
        <v>844.72</v>
      </c>
      <c r="E178" s="242">
        <v>9205.8700000000008</v>
      </c>
      <c r="F178" s="52">
        <f t="shared" si="31"/>
        <v>1089.8131925371722</v>
      </c>
    </row>
    <row r="179" spans="1:6" ht="12.75" customHeight="1" x14ac:dyDescent="0.2">
      <c r="A179" s="53">
        <v>3232</v>
      </c>
      <c r="B179" s="85" t="s">
        <v>401</v>
      </c>
      <c r="C179" s="50" t="s">
        <v>402</v>
      </c>
      <c r="D179" s="242">
        <v>2632.57</v>
      </c>
      <c r="E179" s="242">
        <v>9135.15</v>
      </c>
      <c r="F179" s="52">
        <f t="shared" si="31"/>
        <v>347.00501791025499</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1647.05</v>
      </c>
      <c r="E181" s="242">
        <v>2386.7600000000002</v>
      </c>
      <c r="F181" s="52">
        <f t="shared" si="31"/>
        <v>144.91120488145475</v>
      </c>
    </row>
    <row r="182" spans="1:6" ht="12.75" customHeight="1" x14ac:dyDescent="0.2">
      <c r="A182" s="53">
        <v>3235</v>
      </c>
      <c r="B182" s="85" t="s">
        <v>407</v>
      </c>
      <c r="C182" s="50" t="s">
        <v>408</v>
      </c>
      <c r="D182" s="242">
        <v>15.75</v>
      </c>
      <c r="E182" s="242">
        <v>10.5</v>
      </c>
      <c r="F182" s="52">
        <f t="shared" si="31"/>
        <v>66.666666666666657</v>
      </c>
    </row>
    <row r="183" spans="1:6" ht="12.75" customHeight="1" x14ac:dyDescent="0.2">
      <c r="A183" s="53">
        <v>3236</v>
      </c>
      <c r="B183" s="85" t="s">
        <v>409</v>
      </c>
      <c r="C183" s="50" t="s">
        <v>410</v>
      </c>
      <c r="D183" s="242">
        <v>3411.63</v>
      </c>
      <c r="E183" s="242">
        <v>528.64</v>
      </c>
      <c r="F183" s="52">
        <f t="shared" si="31"/>
        <v>15.495232484179116</v>
      </c>
    </row>
    <row r="184" spans="1:6" ht="12.75" customHeight="1" x14ac:dyDescent="0.2">
      <c r="A184" s="53">
        <v>3237</v>
      </c>
      <c r="B184" s="85" t="s">
        <v>411</v>
      </c>
      <c r="C184" s="50" t="s">
        <v>412</v>
      </c>
      <c r="D184" s="242">
        <v>8141.95</v>
      </c>
      <c r="E184" s="242">
        <v>1572.05</v>
      </c>
      <c r="F184" s="52">
        <f t="shared" si="31"/>
        <v>19.308028175068625</v>
      </c>
    </row>
    <row r="185" spans="1:6" ht="12.75" customHeight="1" x14ac:dyDescent="0.2">
      <c r="A185" s="53">
        <v>3238</v>
      </c>
      <c r="B185" s="85" t="s">
        <v>413</v>
      </c>
      <c r="C185" s="50" t="s">
        <v>414</v>
      </c>
      <c r="D185" s="242">
        <v>605.97</v>
      </c>
      <c r="E185" s="242">
        <v>583.66</v>
      </c>
      <c r="F185" s="52">
        <f t="shared" si="31"/>
        <v>96.318299585788068</v>
      </c>
    </row>
    <row r="186" spans="1:6" ht="12.75" customHeight="1" x14ac:dyDescent="0.2">
      <c r="A186" s="53">
        <v>3239</v>
      </c>
      <c r="B186" s="85" t="s">
        <v>415</v>
      </c>
      <c r="C186" s="50" t="s">
        <v>416</v>
      </c>
      <c r="D186" s="242">
        <v>716.74</v>
      </c>
      <c r="E186" s="242">
        <v>1234.58</v>
      </c>
      <c r="F186" s="52">
        <f t="shared" si="31"/>
        <v>172.24935122917654</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1196.82</v>
      </c>
      <c r="E188" s="51">
        <f t="shared" si="43"/>
        <v>1799.86</v>
      </c>
      <c r="F188" s="52">
        <f t="shared" si="31"/>
        <v>150.38685850838053</v>
      </c>
    </row>
    <row r="189" spans="1:6" ht="12.75" customHeight="1" x14ac:dyDescent="0.2">
      <c r="A189" s="53">
        <v>3291</v>
      </c>
      <c r="B189" s="232" t="s">
        <v>421</v>
      </c>
      <c r="C189" s="50" t="s">
        <v>422</v>
      </c>
      <c r="D189" s="242">
        <v>1196.82</v>
      </c>
      <c r="E189" s="242">
        <v>1344.6</v>
      </c>
      <c r="F189" s="52">
        <f t="shared" si="31"/>
        <v>112.34772146187397</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v>122.9</v>
      </c>
      <c r="F191" s="52" t="str">
        <f t="shared" si="31"/>
        <v>-</v>
      </c>
    </row>
    <row r="192" spans="1:6" ht="12.75" customHeight="1" x14ac:dyDescent="0.2">
      <c r="A192" s="53">
        <v>3294</v>
      </c>
      <c r="B192" s="85" t="s">
        <v>427</v>
      </c>
      <c r="C192" s="50" t="s">
        <v>428</v>
      </c>
      <c r="D192" s="242">
        <v>0</v>
      </c>
      <c r="E192" s="242">
        <v>133.09</v>
      </c>
      <c r="F192" s="52" t="str">
        <f t="shared" si="31"/>
        <v>-</v>
      </c>
    </row>
    <row r="193" spans="1:6" ht="12.75" customHeight="1" x14ac:dyDescent="0.2">
      <c r="A193" s="53">
        <v>3295</v>
      </c>
      <c r="B193" s="85" t="s">
        <v>429</v>
      </c>
      <c r="C193" s="50" t="s">
        <v>430</v>
      </c>
      <c r="D193" s="242">
        <v>0</v>
      </c>
      <c r="E193" s="242">
        <v>199.27</v>
      </c>
      <c r="F193" s="52" t="str">
        <f t="shared" si="31"/>
        <v>-</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0</v>
      </c>
      <c r="E195" s="242"/>
      <c r="F195" s="52" t="str">
        <f t="shared" si="31"/>
        <v>-</v>
      </c>
    </row>
    <row r="196" spans="1:6" ht="12.75" customHeight="1" x14ac:dyDescent="0.2">
      <c r="A196" s="53">
        <v>34</v>
      </c>
      <c r="B196" s="232" t="s">
        <v>435</v>
      </c>
      <c r="C196" s="50" t="s">
        <v>436</v>
      </c>
      <c r="D196" s="51">
        <f t="shared" ref="D196:E196" si="44">D197+D202+D210</f>
        <v>387.83</v>
      </c>
      <c r="E196" s="51">
        <f t="shared" si="44"/>
        <v>414.4</v>
      </c>
      <c r="F196" s="52">
        <f t="shared" si="31"/>
        <v>106.85093984477736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387.83</v>
      </c>
      <c r="E210" s="51">
        <f t="shared" si="47"/>
        <v>414.4</v>
      </c>
      <c r="F210" s="52">
        <f t="shared" si="31"/>
        <v>106.85093984477736</v>
      </c>
    </row>
    <row r="211" spans="1:6" ht="12.75" customHeight="1" x14ac:dyDescent="0.2">
      <c r="A211" s="53">
        <v>3431</v>
      </c>
      <c r="B211" s="232" t="s">
        <v>465</v>
      </c>
      <c r="C211" s="50" t="s">
        <v>466</v>
      </c>
      <c r="D211" s="242">
        <v>379.93</v>
      </c>
      <c r="E211" s="242">
        <v>414.4</v>
      </c>
      <c r="F211" s="52">
        <f t="shared" si="31"/>
        <v>109.07272392282788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7.9</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20523.59</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20523.59</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20523.59</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345670.07</v>
      </c>
      <c r="E289" s="51">
        <f t="shared" si="79"/>
        <v>353816.19000000006</v>
      </c>
      <c r="F289" s="52">
        <f t="shared" si="76"/>
        <v>102.35661710601673</v>
      </c>
    </row>
    <row r="290" spans="1:6" ht="12.75" customHeight="1" x14ac:dyDescent="0.2">
      <c r="A290" s="53" t="s">
        <v>608</v>
      </c>
      <c r="B290" s="85" t="s">
        <v>619</v>
      </c>
      <c r="C290" s="50" t="s">
        <v>620</v>
      </c>
      <c r="D290" s="51">
        <f>IF(D6&gt;=D289,D6-D289,0)</f>
        <v>18043.440000000061</v>
      </c>
      <c r="E290" s="51">
        <f>IF(E6&gt;=E289,E6-E289,0)</f>
        <v>53622.309999999939</v>
      </c>
      <c r="F290" s="52">
        <f t="shared" si="76"/>
        <v>297.18451692138393</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150654.01</v>
      </c>
      <c r="E292" s="242">
        <v>195005.76</v>
      </c>
      <c r="F292" s="52">
        <f t="shared" si="76"/>
        <v>129.43947525857428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3776.91</v>
      </c>
      <c r="E294" s="242">
        <v>3811.54</v>
      </c>
      <c r="F294" s="52">
        <f t="shared" si="76"/>
        <v>100.9168870849451</v>
      </c>
    </row>
    <row r="295" spans="1:6" ht="24" x14ac:dyDescent="0.2">
      <c r="A295" s="53">
        <v>9661</v>
      </c>
      <c r="B295" s="85" t="s">
        <v>629</v>
      </c>
      <c r="C295" s="50" t="s">
        <v>630</v>
      </c>
      <c r="D295" s="242">
        <v>3776.91</v>
      </c>
      <c r="E295" s="242">
        <v>3811.54</v>
      </c>
      <c r="F295" s="52">
        <f t="shared" si="76"/>
        <v>100.9168870849451</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1027.28</v>
      </c>
      <c r="E350" s="51">
        <f t="shared" si="95"/>
        <v>28758.66</v>
      </c>
      <c r="F350" s="52">
        <f t="shared" si="81"/>
        <v>2799.4957557822599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1027.28</v>
      </c>
      <c r="E363" s="51">
        <f t="shared" si="99"/>
        <v>28758.66</v>
      </c>
      <c r="F363" s="52">
        <f t="shared" si="81"/>
        <v>2799.4957557822599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491.07</v>
      </c>
      <c r="E369" s="51">
        <f t="shared" si="101"/>
        <v>0</v>
      </c>
      <c r="F369" s="52">
        <f t="shared" si="81"/>
        <v>0</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491.07</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536.21</v>
      </c>
      <c r="E383" s="51">
        <f t="shared" si="103"/>
        <v>28758.66</v>
      </c>
      <c r="F383" s="52">
        <f t="shared" si="81"/>
        <v>5363.3203409112102</v>
      </c>
    </row>
    <row r="384" spans="1:6" ht="12.75" customHeight="1" x14ac:dyDescent="0.2">
      <c r="A384" s="53">
        <v>4241</v>
      </c>
      <c r="B384" s="85" t="s">
        <v>783</v>
      </c>
      <c r="C384" s="50" t="s">
        <v>784</v>
      </c>
      <c r="D384" s="242">
        <v>536.21</v>
      </c>
      <c r="E384" s="242">
        <v>28758.66</v>
      </c>
      <c r="F384" s="52">
        <f t="shared" si="81"/>
        <v>5363.3203409112102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1027.28</v>
      </c>
      <c r="E408" s="51">
        <f t="shared" si="111"/>
        <v>28758.66</v>
      </c>
      <c r="F408" s="52">
        <f t="shared" si="81"/>
        <v>2799.4957557822599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153401.87</v>
      </c>
      <c r="E410" s="242">
        <v>171427.24</v>
      </c>
      <c r="F410" s="52">
        <f t="shared" si="81"/>
        <v>111.75042390291591</v>
      </c>
    </row>
    <row r="411" spans="1:6" ht="12.75" customHeight="1" x14ac:dyDescent="0.2">
      <c r="A411" s="53">
        <v>97</v>
      </c>
      <c r="B411" s="85" t="s">
        <v>827</v>
      </c>
      <c r="C411" s="50" t="s">
        <v>828</v>
      </c>
      <c r="D411" s="242">
        <v>0</v>
      </c>
      <c r="E411" s="242"/>
      <c r="F411" s="52" t="str">
        <f t="shared" si="81"/>
        <v>-</v>
      </c>
    </row>
    <row r="412" spans="1:6" ht="12.75" customHeight="1" x14ac:dyDescent="0.2">
      <c r="A412" s="53" t="s">
        <v>608</v>
      </c>
      <c r="B412" s="85" t="s">
        <v>829</v>
      </c>
      <c r="C412" s="50" t="s">
        <v>830</v>
      </c>
      <c r="D412" s="51">
        <f>D6+D298</f>
        <v>363713.51000000007</v>
      </c>
      <c r="E412" s="51">
        <f>E6+E298</f>
        <v>407438.5</v>
      </c>
      <c r="F412" s="52">
        <f t="shared" si="81"/>
        <v>112.02182179045256</v>
      </c>
    </row>
    <row r="413" spans="1:6" ht="12.75" customHeight="1" x14ac:dyDescent="0.2">
      <c r="A413" s="53" t="s">
        <v>608</v>
      </c>
      <c r="B413" s="85" t="s">
        <v>831</v>
      </c>
      <c r="C413" s="50" t="s">
        <v>832</v>
      </c>
      <c r="D413" s="51">
        <f t="shared" ref="D413:E413" si="112">D289+D350</f>
        <v>346697.35000000003</v>
      </c>
      <c r="E413" s="51">
        <f t="shared" si="112"/>
        <v>382574.85000000003</v>
      </c>
      <c r="F413" s="52">
        <f t="shared" si="81"/>
        <v>110.34836291653225</v>
      </c>
    </row>
    <row r="414" spans="1:6" ht="12.75" customHeight="1" x14ac:dyDescent="0.2">
      <c r="A414" s="53" t="s">
        <v>608</v>
      </c>
      <c r="B414" s="85" t="s">
        <v>833</v>
      </c>
      <c r="C414" s="50" t="s">
        <v>834</v>
      </c>
      <c r="D414" s="51">
        <f t="shared" ref="D414:E414" si="113">IF(D412&gt;=D413,D412-D413,0)</f>
        <v>17016.160000000033</v>
      </c>
      <c r="E414" s="51">
        <f t="shared" si="113"/>
        <v>24863.649999999965</v>
      </c>
      <c r="F414" s="52">
        <f t="shared" si="81"/>
        <v>146.11786678075381</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23578.520000000019</v>
      </c>
      <c r="F416" s="52" t="str">
        <f t="shared" si="81"/>
        <v>-</v>
      </c>
    </row>
    <row r="417" spans="1:6" ht="12.75" customHeight="1" x14ac:dyDescent="0.2">
      <c r="A417" s="60" t="s">
        <v>837</v>
      </c>
      <c r="B417" s="85" t="s">
        <v>840</v>
      </c>
      <c r="C417" s="61" t="s">
        <v>841</v>
      </c>
      <c r="D417" s="51">
        <f t="shared" ref="D417:E417" si="116">IF(D293-D292+D410-D409&gt;=0,D293-D292+D410-D409,0)</f>
        <v>2747.859999999986</v>
      </c>
      <c r="E417" s="51">
        <f t="shared" si="116"/>
        <v>0</v>
      </c>
      <c r="F417" s="52">
        <f t="shared" si="81"/>
        <v>0</v>
      </c>
    </row>
    <row r="418" spans="1:6" ht="12.75" customHeight="1" x14ac:dyDescent="0.2">
      <c r="A418" s="55" t="s">
        <v>842</v>
      </c>
      <c r="B418" s="233" t="s">
        <v>843</v>
      </c>
      <c r="C418" s="56" t="s">
        <v>844</v>
      </c>
      <c r="D418" s="62">
        <f t="shared" ref="D418:E418" si="117">D294+D411</f>
        <v>3776.91</v>
      </c>
      <c r="E418" s="62">
        <f t="shared" si="117"/>
        <v>3811.54</v>
      </c>
      <c r="F418" s="57">
        <f t="shared" si="81"/>
        <v>100.9168870849451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363713.51000000007</v>
      </c>
      <c r="E639" s="51">
        <f t="shared" si="180"/>
        <v>407438.5</v>
      </c>
      <c r="F639" s="52">
        <f t="shared" si="119"/>
        <v>112.02182179045256</v>
      </c>
    </row>
    <row r="640" spans="1:6" ht="12.75" customHeight="1" x14ac:dyDescent="0.2">
      <c r="A640" s="53" t="s">
        <v>608</v>
      </c>
      <c r="B640" s="85" t="s">
        <v>1277</v>
      </c>
      <c r="C640" s="50" t="s">
        <v>1278</v>
      </c>
      <c r="D640" s="51">
        <f t="shared" ref="D640:E640" si="181">D413+D528</f>
        <v>346697.35000000003</v>
      </c>
      <c r="E640" s="51">
        <f t="shared" si="181"/>
        <v>382574.85000000003</v>
      </c>
      <c r="F640" s="52">
        <f t="shared" si="119"/>
        <v>110.34836291653225</v>
      </c>
    </row>
    <row r="641" spans="1:6" ht="12.75" customHeight="1" x14ac:dyDescent="0.2">
      <c r="A641" s="53" t="s">
        <v>608</v>
      </c>
      <c r="B641" s="85" t="s">
        <v>1279</v>
      </c>
      <c r="C641" s="50" t="s">
        <v>1280</v>
      </c>
      <c r="D641" s="51">
        <f t="shared" ref="D641:E641" si="182">IF(D639&gt;=D640,D639-D640,0)</f>
        <v>17016.160000000033</v>
      </c>
      <c r="E641" s="51">
        <f t="shared" si="182"/>
        <v>24863.649999999965</v>
      </c>
      <c r="F641" s="52">
        <f t="shared" si="119"/>
        <v>146.11786678075381</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4" x14ac:dyDescent="0.2">
      <c r="A643" s="60" t="s">
        <v>1283</v>
      </c>
      <c r="B643" s="85" t="s">
        <v>1284</v>
      </c>
      <c r="C643" s="61" t="s">
        <v>1283</v>
      </c>
      <c r="D643" s="51">
        <f t="shared" ref="D643:E643" si="184">IF(D416-D417+D637-D638&gt;=0,D416-D417+D637-D638,0)</f>
        <v>0</v>
      </c>
      <c r="E643" s="51">
        <f t="shared" si="184"/>
        <v>23578.520000000019</v>
      </c>
      <c r="F643" s="52" t="str">
        <f t="shared" si="119"/>
        <v>-</v>
      </c>
    </row>
    <row r="644" spans="1:6" ht="24" x14ac:dyDescent="0.2">
      <c r="A644" s="60" t="s">
        <v>1285</v>
      </c>
      <c r="B644" s="85" t="s">
        <v>1286</v>
      </c>
      <c r="C644" s="61" t="s">
        <v>1285</v>
      </c>
      <c r="D644" s="51">
        <f t="shared" ref="D644:E644" si="185">IF(D417-D416+D638-D637&gt;=0,D417-D416+D638-D637,0)</f>
        <v>2747.859999999986</v>
      </c>
      <c r="E644" s="51">
        <f t="shared" si="185"/>
        <v>0</v>
      </c>
      <c r="F644" s="52">
        <f t="shared" si="119"/>
        <v>0</v>
      </c>
    </row>
    <row r="645" spans="1:6" ht="24" x14ac:dyDescent="0.2">
      <c r="A645" s="53" t="s">
        <v>608</v>
      </c>
      <c r="B645" s="85" t="s">
        <v>1287</v>
      </c>
      <c r="C645" s="50" t="s">
        <v>1288</v>
      </c>
      <c r="D645" s="51">
        <f t="shared" ref="D645:E645" si="186">IF(D641+D643-D642-D644&gt;=0,D641+D643-D642-D644,0)</f>
        <v>14268.300000000047</v>
      </c>
      <c r="E645" s="51">
        <f t="shared" si="186"/>
        <v>48442.169999999984</v>
      </c>
      <c r="F645" s="52">
        <f t="shared" si="119"/>
        <v>339.50905153381854</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74553.3</v>
      </c>
      <c r="E647" s="243">
        <v>158274.03</v>
      </c>
      <c r="F647" s="57">
        <f t="shared" si="119"/>
        <v>212.29647782190727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19461.8</v>
      </c>
      <c r="E649" s="242">
        <v>44271.12</v>
      </c>
      <c r="F649" s="52">
        <f t="shared" ref="F649:F724" si="188">IF(D649&lt;&gt;0,IF(E649/D649&gt;=100,"&gt;&gt;100",E649/D649*100),"-")</f>
        <v>227.47700623786088</v>
      </c>
    </row>
    <row r="650" spans="1:6" ht="12.75" customHeight="1" x14ac:dyDescent="0.2">
      <c r="A650" s="53" t="s">
        <v>1296</v>
      </c>
      <c r="B650" s="85" t="s">
        <v>1297</v>
      </c>
      <c r="C650" s="50" t="s">
        <v>1296</v>
      </c>
      <c r="D650" s="242">
        <v>136099.21</v>
      </c>
      <c r="E650" s="242">
        <v>184531.9</v>
      </c>
      <c r="F650" s="52">
        <f t="shared" si="188"/>
        <v>135.5863123672797</v>
      </c>
    </row>
    <row r="651" spans="1:6" ht="12.75" customHeight="1" x14ac:dyDescent="0.2">
      <c r="A651" s="53" t="s">
        <v>1298</v>
      </c>
      <c r="B651" s="85" t="s">
        <v>1299</v>
      </c>
      <c r="C651" s="50" t="s">
        <v>1298</v>
      </c>
      <c r="D651" s="242">
        <v>133289.21</v>
      </c>
      <c r="E651" s="242">
        <v>186845.96</v>
      </c>
      <c r="F651" s="52">
        <f t="shared" si="188"/>
        <v>140.1808593508807</v>
      </c>
    </row>
    <row r="652" spans="1:6" ht="24" x14ac:dyDescent="0.2">
      <c r="A652" s="53">
        <v>11</v>
      </c>
      <c r="B652" s="85" t="s">
        <v>1300</v>
      </c>
      <c r="C652" s="50" t="s">
        <v>1301</v>
      </c>
      <c r="D652" s="51">
        <f t="shared" ref="D652:E652" si="189">+D649+D650-D651</f>
        <v>22271.799999999988</v>
      </c>
      <c r="E652" s="51">
        <f t="shared" si="189"/>
        <v>41957.06</v>
      </c>
      <c r="F652" s="52">
        <f t="shared" si="188"/>
        <v>188.3864797636474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57</v>
      </c>
      <c r="E654" s="262">
        <v>59</v>
      </c>
      <c r="F654" s="52">
        <f t="shared" si="188"/>
        <v>103.50877192982458</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53</v>
      </c>
      <c r="E656" s="262">
        <v>54</v>
      </c>
      <c r="F656" s="52">
        <f t="shared" si="188"/>
        <v>101.88679245283019</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264120.03000000003</v>
      </c>
      <c r="E675" s="242">
        <v>254132.83</v>
      </c>
      <c r="F675" s="52">
        <f t="shared" si="188"/>
        <v>96.218688904434828</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v>28759.99</v>
      </c>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8551.2000000000007</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22008.95</v>
      </c>
      <c r="E710" s="242">
        <v>18415.349999999999</v>
      </c>
      <c r="F710" s="52">
        <f t="shared" si="188"/>
        <v>83.672097033252371</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1845.51</v>
      </c>
      <c r="E716" s="242">
        <v>951.3</v>
      </c>
      <c r="F716" s="52">
        <f t="shared" si="188"/>
        <v>51.5467269210137</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0</v>
      </c>
      <c r="E718" s="242">
        <v>9850.5</v>
      </c>
      <c r="F718" s="52" t="str">
        <f t="shared" si="188"/>
        <v>-</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3227.48</v>
      </c>
      <c r="E720" s="242">
        <v>245.2</v>
      </c>
      <c r="F720" s="52">
        <f t="shared" si="188"/>
        <v>7.5972585422682704</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7193.32</v>
      </c>
      <c r="E722" s="242">
        <v>920.15</v>
      </c>
      <c r="F722" s="52">
        <f t="shared" si="188"/>
        <v>12.791728993010182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716.74</v>
      </c>
      <c r="E724" s="242">
        <v>1234.58</v>
      </c>
      <c r="F724" s="52">
        <f t="shared" si="188"/>
        <v>172.24935122917654</v>
      </c>
    </row>
    <row r="725" spans="1:6" ht="12.75" customHeight="1" x14ac:dyDescent="0.2">
      <c r="A725" s="53">
        <v>32911</v>
      </c>
      <c r="B725" s="85" t="s">
        <v>1429</v>
      </c>
      <c r="C725" s="50" t="s">
        <v>1430</v>
      </c>
      <c r="D725" s="242">
        <v>775.74</v>
      </c>
      <c r="E725" s="242">
        <v>983.39</v>
      </c>
      <c r="F725" s="52">
        <f t="shared" ref="F725:F979" si="190">IF(D725&lt;&gt;0,IF(E725/D725&gt;=100,"&gt;&gt;100",E725/D725*100),"-")</f>
        <v>126.76798927475701</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20523.59</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0</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14656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osodra1</cp:lastModifiedBy>
  <cp:lastPrinted>2023-12-21T13:12:35Z</cp:lastPrinted>
  <dcterms:created xsi:type="dcterms:W3CDTF">2022-04-01T05:14:30Z</dcterms:created>
  <dcterms:modified xsi:type="dcterms:W3CDTF">2024-04-10T11:51:00Z</dcterms:modified>
</cp:coreProperties>
</file>